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сполнение 2 квартал 2023 - копия\"/>
    </mc:Choice>
  </mc:AlternateContent>
  <bookViews>
    <workbookView xWindow="210" yWindow="450" windowWidth="15000" windowHeight="7605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D47" i="3" l="1"/>
  <c r="C8" i="3"/>
  <c r="C10" i="3"/>
  <c r="E59" i="3"/>
  <c r="D10" i="3" l="1"/>
  <c r="E12" i="3"/>
  <c r="C45" i="2"/>
  <c r="D45" i="2"/>
  <c r="E47" i="2"/>
  <c r="E46" i="2"/>
  <c r="C73" i="3" l="1"/>
  <c r="D57" i="3"/>
  <c r="C57" i="3"/>
  <c r="D73" i="3"/>
  <c r="D44" i="3"/>
  <c r="C44" i="3"/>
  <c r="E46" i="3"/>
  <c r="E45" i="3"/>
  <c r="D14" i="4" l="1"/>
  <c r="E29" i="3"/>
  <c r="D28" i="3"/>
  <c r="D27" i="3" s="1"/>
  <c r="C28" i="3"/>
  <c r="E28" i="3" l="1"/>
  <c r="C27" i="3"/>
  <c r="E27" i="3" s="1"/>
  <c r="E23" i="3"/>
  <c r="D22" i="3"/>
  <c r="C22" i="3"/>
  <c r="E55" i="2"/>
  <c r="D54" i="2"/>
  <c r="D53" i="2" s="1"/>
  <c r="C53" i="2"/>
  <c r="C52" i="2" s="1"/>
  <c r="C54" i="2"/>
  <c r="E72" i="2"/>
  <c r="D71" i="2"/>
  <c r="C71" i="2"/>
  <c r="E71" i="2" s="1"/>
  <c r="E22" i="3" l="1"/>
  <c r="E53" i="2"/>
  <c r="D52" i="2"/>
  <c r="E52" i="2" s="1"/>
  <c r="E54" i="2"/>
  <c r="C80" i="3"/>
  <c r="C79" i="3" s="1"/>
  <c r="C78" i="3" s="1"/>
  <c r="D53" i="3"/>
  <c r="E77" i="3"/>
  <c r="D76" i="3"/>
  <c r="C76" i="3"/>
  <c r="E76" i="3" l="1"/>
  <c r="E75" i="3"/>
  <c r="D40" i="3"/>
  <c r="C40" i="3"/>
  <c r="C36" i="3" l="1"/>
  <c r="C25" i="3"/>
  <c r="C24" i="3" s="1"/>
  <c r="C20" i="3"/>
  <c r="C19" i="3" s="1"/>
  <c r="D9" i="3"/>
  <c r="D8" i="3" s="1"/>
  <c r="C9" i="3"/>
  <c r="C73" i="2"/>
  <c r="C70" i="2" s="1"/>
  <c r="D73" i="2"/>
  <c r="D70" i="2" s="1"/>
  <c r="D76" i="2"/>
  <c r="D75" i="2" s="1"/>
  <c r="C76" i="2"/>
  <c r="C75" i="2" s="1"/>
  <c r="E77" i="2"/>
  <c r="E66" i="2"/>
  <c r="D65" i="2"/>
  <c r="C65" i="2"/>
  <c r="C64" i="2" s="1"/>
  <c r="E74" i="2"/>
  <c r="D62" i="2"/>
  <c r="D61" i="2" s="1"/>
  <c r="C62" i="2"/>
  <c r="C61" i="2" s="1"/>
  <c r="E63" i="2"/>
  <c r="C43" i="2"/>
  <c r="C42" i="2" s="1"/>
  <c r="C69" i="3"/>
  <c r="C68" i="3" s="1"/>
  <c r="C67" i="3" s="1"/>
  <c r="C39" i="3"/>
  <c r="D20" i="3"/>
  <c r="C62" i="3"/>
  <c r="C61" i="3" s="1"/>
  <c r="C60" i="3" s="1"/>
  <c r="C56" i="3"/>
  <c r="C55" i="3" s="1"/>
  <c r="C16" i="3"/>
  <c r="C15" i="3" s="1"/>
  <c r="C49" i="3"/>
  <c r="C48" i="3" s="1"/>
  <c r="C53" i="3"/>
  <c r="C68" i="2"/>
  <c r="C67" i="2" s="1"/>
  <c r="D39" i="2"/>
  <c r="D38" i="2" s="1"/>
  <c r="D37" i="2" s="1"/>
  <c r="D36" i="2" s="1"/>
  <c r="C39" i="2"/>
  <c r="C38" i="2" s="1"/>
  <c r="C37" i="2" s="1"/>
  <c r="C36" i="2" s="1"/>
  <c r="C29" i="2"/>
  <c r="C32" i="2"/>
  <c r="C34" i="2"/>
  <c r="D18" i="2"/>
  <c r="D17" i="2" s="1"/>
  <c r="C18" i="2"/>
  <c r="C17" i="2" s="1"/>
  <c r="D24" i="2"/>
  <c r="D23" i="2" s="1"/>
  <c r="C24" i="2"/>
  <c r="C23" i="2" s="1"/>
  <c r="E14" i="4"/>
  <c r="E13" i="4" s="1"/>
  <c r="E12" i="4" s="1"/>
  <c r="E11" i="4" s="1"/>
  <c r="D68" i="2"/>
  <c r="D67" i="2" s="1"/>
  <c r="D50" i="2"/>
  <c r="D49" i="2" s="1"/>
  <c r="D48" i="2" s="1"/>
  <c r="C50" i="2"/>
  <c r="C49" i="2" s="1"/>
  <c r="C48" i="2" s="1"/>
  <c r="D43" i="2"/>
  <c r="D42" i="2" s="1"/>
  <c r="D34" i="2"/>
  <c r="D32" i="2"/>
  <c r="D29" i="2"/>
  <c r="D80" i="3"/>
  <c r="D79" i="3" s="1"/>
  <c r="D78" i="3" s="1"/>
  <c r="C72" i="3"/>
  <c r="C71" i="3" s="1"/>
  <c r="D72" i="3"/>
  <c r="D71" i="3" s="1"/>
  <c r="D69" i="3"/>
  <c r="D68" i="3" s="1"/>
  <c r="D67" i="3" s="1"/>
  <c r="D56" i="3"/>
  <c r="D55" i="3" s="1"/>
  <c r="C43" i="3"/>
  <c r="D39" i="3"/>
  <c r="D36" i="3"/>
  <c r="D34" i="3"/>
  <c r="C34" i="3"/>
  <c r="D25" i="3"/>
  <c r="D24" i="3" s="1"/>
  <c r="D16" i="3"/>
  <c r="D15" i="3" s="1"/>
  <c r="D49" i="3"/>
  <c r="D48" i="3" s="1"/>
  <c r="E65" i="2" l="1"/>
  <c r="C14" i="3"/>
  <c r="D14" i="3"/>
  <c r="C33" i="3"/>
  <c r="E62" i="2"/>
  <c r="E76" i="2"/>
  <c r="E75" i="2"/>
  <c r="C57" i="2"/>
  <c r="C56" i="2" s="1"/>
  <c r="E61" i="2"/>
  <c r="D64" i="2"/>
  <c r="E64" i="2" s="1"/>
  <c r="C47" i="3"/>
  <c r="E47" i="3" s="1"/>
  <c r="C31" i="2"/>
  <c r="C28" i="2" s="1"/>
  <c r="C16" i="2" s="1"/>
  <c r="C15" i="2" s="1"/>
  <c r="E36" i="2"/>
  <c r="C38" i="3"/>
  <c r="C7" i="3" s="1"/>
  <c r="D33" i="3"/>
  <c r="D31" i="2"/>
  <c r="D28" i="2" s="1"/>
  <c r="D16" i="2" s="1"/>
  <c r="D15" i="2" s="1"/>
  <c r="D13" i="4"/>
  <c r="D12" i="4" s="1"/>
  <c r="D11" i="4" s="1"/>
  <c r="D65" i="3"/>
  <c r="D64" i="3" s="1"/>
  <c r="E64" i="3" s="1"/>
  <c r="D62" i="3"/>
  <c r="D61" i="3" s="1"/>
  <c r="D43" i="3"/>
  <c r="D38" i="3" s="1"/>
  <c r="D7" i="3" s="1"/>
  <c r="E81" i="3"/>
  <c r="E80" i="3"/>
  <c r="E79" i="3"/>
  <c r="E78" i="3"/>
  <c r="E74" i="3"/>
  <c r="E73" i="3"/>
  <c r="E72" i="3"/>
  <c r="E71" i="3"/>
  <c r="E70" i="3"/>
  <c r="E69" i="3"/>
  <c r="E68" i="3"/>
  <c r="E67" i="3"/>
  <c r="E66" i="3"/>
  <c r="E65" i="3"/>
  <c r="E63" i="3"/>
  <c r="E58" i="3"/>
  <c r="E57" i="3"/>
  <c r="E56" i="3"/>
  <c r="E55" i="3"/>
  <c r="E54" i="3"/>
  <c r="E53" i="3"/>
  <c r="E52" i="3"/>
  <c r="E51" i="3"/>
  <c r="E50" i="3"/>
  <c r="E49" i="3"/>
  <c r="E48" i="3"/>
  <c r="E44" i="3"/>
  <c r="E42" i="3"/>
  <c r="E41" i="3"/>
  <c r="E40" i="3"/>
  <c r="E39" i="3"/>
  <c r="E37" i="3"/>
  <c r="E36" i="3"/>
  <c r="E35" i="3"/>
  <c r="E34" i="3"/>
  <c r="E32" i="3"/>
  <c r="E31" i="3"/>
  <c r="E30" i="3"/>
  <c r="E26" i="3"/>
  <c r="E25" i="3"/>
  <c r="E24" i="3"/>
  <c r="E21" i="3"/>
  <c r="E18" i="3"/>
  <c r="E17" i="3"/>
  <c r="E16" i="3"/>
  <c r="E15" i="3"/>
  <c r="E13" i="3"/>
  <c r="E11" i="3"/>
  <c r="E10" i="3"/>
  <c r="E9" i="3"/>
  <c r="E8" i="3"/>
  <c r="E73" i="2"/>
  <c r="E70" i="2"/>
  <c r="E69" i="2"/>
  <c r="E68" i="2"/>
  <c r="E67" i="2"/>
  <c r="E60" i="2"/>
  <c r="E59" i="2"/>
  <c r="E58" i="2"/>
  <c r="E51" i="2"/>
  <c r="E50" i="2"/>
  <c r="E49" i="2"/>
  <c r="E48" i="2"/>
  <c r="E44" i="2"/>
  <c r="E43" i="2"/>
  <c r="E42" i="2"/>
  <c r="E41" i="2"/>
  <c r="E40" i="2"/>
  <c r="E39" i="2"/>
  <c r="E38" i="2"/>
  <c r="E37" i="2"/>
  <c r="E35" i="2"/>
  <c r="E34" i="2"/>
  <c r="E33" i="2"/>
  <c r="E32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33" i="3" l="1"/>
  <c r="D19" i="4"/>
  <c r="D18" i="4" s="1"/>
  <c r="D17" i="4" s="1"/>
  <c r="D16" i="4" s="1"/>
  <c r="D10" i="4" s="1"/>
  <c r="E38" i="3"/>
  <c r="D57" i="2"/>
  <c r="D56" i="2" s="1"/>
  <c r="E56" i="2" s="1"/>
  <c r="E31" i="2"/>
  <c r="E43" i="3"/>
  <c r="E28" i="2"/>
  <c r="E20" i="3"/>
  <c r="D19" i="3"/>
  <c r="E62" i="3"/>
  <c r="E61" i="3"/>
  <c r="D60" i="3"/>
  <c r="E60" i="3" s="1"/>
  <c r="C14" i="2"/>
  <c r="E16" i="2"/>
  <c r="E45" i="2"/>
  <c r="E7" i="3" l="1"/>
  <c r="E57" i="2"/>
  <c r="D14" i="2"/>
  <c r="E14" i="2" s="1"/>
  <c r="E14" i="3"/>
  <c r="E19" i="3"/>
  <c r="E15" i="2"/>
  <c r="E19" i="4" l="1"/>
  <c r="E18" i="4" s="1"/>
  <c r="E17" i="4" s="1"/>
  <c r="E16" i="4" s="1"/>
  <c r="E10" i="4" s="1"/>
  <c r="F10" i="4" s="1"/>
</calcChain>
</file>

<file path=xl/sharedStrings.xml><?xml version="1.0" encoding="utf-8"?>
<sst xmlns="http://schemas.openxmlformats.org/spreadsheetml/2006/main" count="344" uniqueCount="273">
  <si>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</si>
  <si>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</si>
  <si>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</si>
  <si>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</si>
  <si>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4</t>
  </si>
  <si>
    <t>5</t>
  </si>
  <si>
    <t>Доходы бюджета - всего</t>
  </si>
  <si>
    <t>x</t>
  </si>
  <si>
    <t xml:space="preserve">  НАЛОГОВЫЕ И НЕНАЛОГОВЫЕ ДОХОДЫ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</si>
  <si>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</si>
  <si>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</si>
  <si>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</si>
  <si>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</si>
  <si>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</si>
  <si>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</si>
  <si>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</si>
  <si>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</si>
  <si>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</si>
  <si>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</si>
  <si>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</si>
  <si>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</si>
  <si>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</si>
  <si>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</si>
  <si>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</si>
  <si>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</si>
  <si>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</si>
  <si>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</si>
  <si>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</si>
  <si>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</si>
  <si>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</si>
  <si>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</si>
  <si>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-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</si>
  <si>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</si>
  <si>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</si>
  <si>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</si>
  <si>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</si>
  <si>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</si>
  <si>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</si>
  <si>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</si>
  <si>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</si>
  <si>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</si>
  <si>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</si>
  <si>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</si>
  <si>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</si>
  <si>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</si>
  <si>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</si>
  <si>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</si>
  <si>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</si>
  <si>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</si>
  <si>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919 1 11 00000 00 0000 000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</si>
  <si>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</si>
  <si>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919 1 11 05000 00 0000 120</t>
  </si>
  <si>
    <t xml:space="preserve">  </t>
  </si>
  <si>
    <t>919 1 11 05070 00 0000 120</t>
  </si>
  <si>
    <t>919 1 11 05075 10 0000 120</t>
  </si>
  <si>
    <t>984 1 00 00000 00 0000 000</t>
  </si>
  <si>
    <t xml:space="preserve">  ГОСУДАРСТВЕННАЯ ПОШЛИНА</t>
  </si>
  <si>
    <t>984 1 08 00000 00 0000 000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</si>
  <si>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</si>
  <si>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984 1 08 04000 01 0000 110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</si>
  <si>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</si>
  <si>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984 1 08 04020 01 0000 110</t>
  </si>
  <si>
    <t xml:space="preserve">  ДОХОДЫ ОТ ПРОДАЖИ МАТЕРИАЛЬНЫХ И НЕМАТЕРИАЛЬНЫХ АКТИВОВ</t>
  </si>
  <si>
    <t>984 1 14 00000 00 0000 000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</si>
  <si>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</si>
  <si>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984 1 14 06000 00 0000 430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</si>
  <si>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</si>
  <si>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984 1 14 06020 00 0000 430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</si>
  <si>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</si>
  <si>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984 1 14 06025 10 0000 430</t>
  </si>
  <si>
    <t xml:space="preserve">  БЕЗВОЗМЕЗДНЫЕ ПОСТУПЛЕНИЯ</t>
  </si>
  <si>
    <t>984 2 00 00000 00 0000 000</t>
  </si>
  <si>
    <t xml:space="preserve">  БЕЗВОЗМЕЗДНЫЕ ПОСТУПЛЕНИЯ ОТ ДРУГИХ БЮДЖЕТОВ БЮДЖЕТНОЙ СИСТЕМЫ РОССИЙСКОЙ ФЕДЕРАЦИИ</t>
  </si>
  <si>
    <t>984 2 02 00000 00 0000 000</t>
  </si>
  <si>
    <t xml:space="preserve">  Дотации бюджетам бюджетной системы Российской Федерации</t>
  </si>
  <si>
    <t>984 2 02 10000 00 0000 151</t>
  </si>
  <si>
    <t xml:space="preserve">  Дотации на выравнивание бюджетной обеспеченности</t>
  </si>
  <si>
    <t>984 2 02 15001 00 0000 151</t>
  </si>
  <si>
    <t xml:space="preserve">  Дотации бюджетам сельских поселений на выравнивание бюджетной обеспеченности</t>
  </si>
  <si>
    <t>984 2 02 15001 10 0000 151</t>
  </si>
  <si>
    <t xml:space="preserve">  Субвенции бюджетам бюджетной системы Российской Федерации</t>
  </si>
  <si>
    <t>984 2 02 30000 00 0000 151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</si>
  <si>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</si>
  <si>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984 2 02 35118 00 0000 151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</si>
  <si>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</si>
  <si>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984 2 02 35118 10 0000 151</t>
  </si>
  <si>
    <t xml:space="preserve">  Иные межбюджетные трансферты</t>
  </si>
  <si>
    <t>984 2 02 40000 00 0000 151</t>
  </si>
  <si>
    <t xml:space="preserve">  Прочие межбюджетные трансферты, передаваемые бюджетам</t>
  </si>
  <si>
    <t>984 2 02 49999 00 0000 151</t>
  </si>
  <si>
    <t xml:space="preserve">  Прочие межбюджетные трансферты, передаваемые бюджетам сельских поселений</t>
  </si>
  <si>
    <t>984 2 02 49999 10 0000 151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</si>
  <si>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</si>
  <si>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</si>
  <si>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</si>
  <si>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Глава муниципального образования</t>
  </si>
  <si>
    <t>984 0102 14 0 00 01010 000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</si>
  <si>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</si>
  <si>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984 0102 14 0 00 01010 100</t>
  </si>
  <si>
    <t xml:space="preserve">  Расходы на выплаты персоналу государственных (муниципальных) органов</t>
  </si>
  <si>
    <t>984 0102 14 0 00 01010 120</t>
  </si>
  <si>
    <t xml:space="preserve">  Фонд оплаты труда государственных (муниципальных) органов и взносы по обязательному социальному страхованию</t>
  </si>
  <si>
    <t>984 0102 14 0 00 01010 121</t>
  </si>
  <si>
    <t xml:space="preserve">  Взнос в уставный капитал открытого акционерного общества "Специальное конструкторско-технологическое бюро по проектированию приборов и аппаратов из стекла", г. Клин </t>
  </si>
  <si>
    <t>984 0102 14 0 00 01010 129</t>
  </si>
  <si>
    <t xml:space="preserve">  Центральный аппарат</t>
  </si>
  <si>
    <t>984 0104 14 0 00 01100 000</t>
  </si>
  <si>
    <t>984 0104 14 0 00 01100 100</t>
  </si>
  <si>
    <t>984 0104 14 0 00 01100 120</t>
  </si>
  <si>
    <t>984 0104 14 0 00 01100 121</t>
  </si>
  <si>
    <t>984 0104 14 0 00 01100 129</t>
  </si>
  <si>
    <t xml:space="preserve">  Закупка товаров, работ и услуг для государственных (муниципальных) нужд</t>
  </si>
  <si>
    <t>984 0104 14 0 00 01100 200</t>
  </si>
  <si>
    <t xml:space="preserve">  Иные закупки товаров, работ и услуг для обеспечения государственных (муниципальных) нужд</t>
  </si>
  <si>
    <t>984 0104 14 0 00 01100 240</t>
  </si>
  <si>
    <t xml:space="preserve">  Прочая закупка товаров, работ и услуг для обеспечения государственных (муниципальных) нужд</t>
  </si>
  <si>
    <t>984 0104 14 0 00 01100 244</t>
  </si>
  <si>
    <t xml:space="preserve">  Иные межбюджетные трансферты бюджету муниципальног</t>
  </si>
  <si>
    <t>984 0104 14 0 00 18110 000</t>
  </si>
  <si>
    <t xml:space="preserve">  Межбюджетные трансферты</t>
  </si>
  <si>
    <t>984 0104 14 0 00 18110 500</t>
  </si>
  <si>
    <t>984 0104 14 0 00 18110 540</t>
  </si>
  <si>
    <t xml:space="preserve">  Отдельное мероприятие "Обеспечение безопасности и</t>
  </si>
  <si>
    <t>984 0111 14 0 00 10000 000</t>
  </si>
  <si>
    <t xml:space="preserve">  Иные бюджетные ассигнования</t>
  </si>
  <si>
    <t>984 0111 14 0 00 10000 800</t>
  </si>
  <si>
    <t xml:space="preserve">  Резервные средства</t>
  </si>
  <si>
    <t>984 0111 14 0 00 10000 870</t>
  </si>
  <si>
    <t xml:space="preserve">  Выполнение других обязательств государства</t>
  </si>
  <si>
    <t>984 0113 14 0 00 01200 000</t>
  </si>
  <si>
    <t>984 0113 14 0 00 01200 200</t>
  </si>
  <si>
    <t>984 0113 14 0 00 01200 240</t>
  </si>
  <si>
    <t>984 0113 14 0 00 01200 800</t>
  </si>
  <si>
    <t xml:space="preserve">  Уплата налогов, сборов и иных платежей</t>
  </si>
  <si>
    <t>984 0113 14 0 00 01200 850</t>
  </si>
  <si>
    <t xml:space="preserve">  Содержание специалиста по земле</t>
  </si>
  <si>
    <t>984 0113 14 0 00 01210 000</t>
  </si>
  <si>
    <t>984 0113 14 0 00 01210 100</t>
  </si>
  <si>
    <t xml:space="preserve">  Расходы на выплаты персоналу казенных учреждений</t>
  </si>
  <si>
    <t>984 0113 14 0 00 01210 110</t>
  </si>
  <si>
    <t xml:space="preserve">  Фонд оплаты труда казенных учреждений и взносы по обязательному социальному страхованию</t>
  </si>
  <si>
    <t>984 0113 14 0 00 01210 111</t>
  </si>
  <si>
    <t xml:space="preserve">  Государственное образовательное учреждение высшего профессионального образования "Кабардино-Балкарский государственный университет им.Х.М.Бербекова", г. Нальчик, Кабардино-Балкарская Республика, 68-кв</t>
  </si>
  <si>
    <t>984 0113 14 0 00 01210 119</t>
  </si>
  <si>
    <t>984 0113 14 0 00 01210 200</t>
  </si>
  <si>
    <t>984 0113 14 0 00 01210 240</t>
  </si>
  <si>
    <t xml:space="preserve">  Осуществление первичного воинского учета на террит</t>
  </si>
  <si>
    <t>984 0203 14 0 00 51180 000</t>
  </si>
  <si>
    <t>984 0203 14 0 00 51180 100</t>
  </si>
  <si>
    <t>984 0203 14 0 00 51180 120</t>
  </si>
  <si>
    <t>984 0203 14 0 00 51180 121</t>
  </si>
  <si>
    <t xml:space="preserve">  Иные выплаты персоналу государственных (муниципальных) органов, за исключением фонда оплаты труда</t>
  </si>
  <si>
    <t>984 0203 14 0 00 51180 122</t>
  </si>
  <si>
    <t>984 0203 14 0 00 51180 129</t>
  </si>
  <si>
    <t>984 0203 14 0 00 51180 200</t>
  </si>
  <si>
    <t>984 0203 14 0 00 51180 240</t>
  </si>
  <si>
    <t xml:space="preserve">  Отдельное мероприятие "Развитие транспортной инфра</t>
  </si>
  <si>
    <t>984 0409 14 0 00 03000 000</t>
  </si>
  <si>
    <t>984 0409 14 0 00 03000 200</t>
  </si>
  <si>
    <t>984 0409 14 0 00 03000 240</t>
  </si>
  <si>
    <t>984 0409 14 0 00 03000 244</t>
  </si>
  <si>
    <t xml:space="preserve">  Отдельное мероприятие "Управление муниципальным им</t>
  </si>
  <si>
    <t>984 0412 14 0 00 04000 000</t>
  </si>
  <si>
    <t>984 0412 14 0 00 04000 200</t>
  </si>
  <si>
    <t>984 0412 14 0 00 04000 240</t>
  </si>
  <si>
    <t>984 0412 14 0 00 04000 244</t>
  </si>
  <si>
    <t>984 0412 14 0 00 18040 000</t>
  </si>
  <si>
    <t>984 0412 14 0 00 18040 500</t>
  </si>
  <si>
    <t>984 0412 14 0 00 18040 540</t>
  </si>
  <si>
    <t xml:space="preserve">  Отдельное мероприятие "Развитие жилищно-коммунальн</t>
  </si>
  <si>
    <t>984 0502 14 0 00 05000 000</t>
  </si>
  <si>
    <t>984 0502 14 0 00 05000 200</t>
  </si>
  <si>
    <t>984 0502 14 0 00 05000 240</t>
  </si>
  <si>
    <t>984 0502 14 0 00 05000 244</t>
  </si>
  <si>
    <t xml:space="preserve">  Отдельное мероприятие "Благоустройство территории</t>
  </si>
  <si>
    <t>984 0503 14 0 00 09000 000</t>
  </si>
  <si>
    <t>984 0503 14 0 00 09000 200</t>
  </si>
  <si>
    <t>984 0503 14 0 00 09000 240</t>
  </si>
  <si>
    <t>984 0503 14 0 00 09000 244</t>
  </si>
  <si>
    <t xml:space="preserve">  Отдельное мероприятие "Предоставление мер социальн</t>
  </si>
  <si>
    <t>984 1001 14 0 00 07000 000</t>
  </si>
  <si>
    <t xml:space="preserve">  Социальное обеспечение и иные выплаты населению</t>
  </si>
  <si>
    <t>984 1001 14 0 00 07000 300</t>
  </si>
  <si>
    <t xml:space="preserve">  Социальные выплаты гражданам, кроме публичных нормативных социальных выплат</t>
  </si>
  <si>
    <t>984 1001 14 0 00 07000 320</t>
  </si>
  <si>
    <t xml:space="preserve">  Пособия, компенсации и иные социальные выплаты гражданам, кроме публичных нормативных обязательств</t>
  </si>
  <si>
    <t>984 1001 14 0 00 07000 321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</si>
  <si>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</si>
  <si>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</si>
  <si>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</si>
  <si>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</si>
  <si>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</si>
  <si>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</si>
  <si>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</si>
  <si>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</si>
  <si>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</si>
  <si>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</si>
  <si>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</si>
  <si>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</si>
  <si>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</si>
  <si>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</si>
  <si>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</si>
  <si>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</si>
  <si>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</si>
  <si>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</si>
  <si>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</si>
  <si>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</si>
  <si>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</si>
  <si>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</si>
  <si>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</si>
  <si>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3</t>
  </si>
  <si>
    <t>НАЛОГОВЫЕ ДОХОДЫ</t>
  </si>
  <si>
    <t>000 1 00 00000 00 000 000</t>
  </si>
  <si>
    <t>000 1 00 00000 00 0000 000</t>
  </si>
  <si>
    <t>НЕНАЛОГОВЫЕ ДОХОДЫ</t>
  </si>
  <si>
    <t xml:space="preserve">Утвержденные бюджетные назначения, рублей </t>
  </si>
  <si>
    <t>Исполнено, рублей</t>
  </si>
  <si>
    <t>% исполнения</t>
  </si>
  <si>
    <t>Среднетойменского сельского</t>
  </si>
  <si>
    <t>поселения</t>
  </si>
  <si>
    <t>Утвержденные бюджетные назначения, рублей</t>
  </si>
  <si>
    <t>Приложение 1</t>
  </si>
  <si>
    <t xml:space="preserve">                                                                                                                                                </t>
  </si>
  <si>
    <t>к постановлению администрации</t>
  </si>
  <si>
    <t>Дотации бюджетам бюджетной системы Российской Федерации</t>
  </si>
  <si>
    <t>984 2 02 10000 00 0000 150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</si>
  <si>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</si>
  <si>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обеспечение комплексного развития сельских территорий</t>
  </si>
  <si>
    <t xml:space="preserve">  Субсидии бюджетам сельских поселений на обеспечение комплексного развития сельских территорий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</si>
  <si>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</si>
  <si>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</si>
  <si>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>984 2 07 00000 00 0000 000</t>
  </si>
  <si>
    <t>984 2 07 05000 10 0000 150</t>
  </si>
  <si>
    <t>984 2 07 05030 10 0000 150</t>
  </si>
  <si>
    <t>984 2 02 20000 00 0000 150</t>
  </si>
  <si>
    <t>984 2 02 25576 00 0000 150</t>
  </si>
  <si>
    <t>984 2 02 25576 10 0000 150</t>
  </si>
  <si>
    <t>984 0503 14 0 00 L5760 200</t>
  </si>
  <si>
    <t>984 0503 14 0 00 L5760 240</t>
  </si>
  <si>
    <t>984 2 02 16001 00 0000  150</t>
  </si>
  <si>
    <t>984 2 02 16001 10 0000 150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</si>
  <si>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</si>
  <si>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</si>
  <si>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</si>
  <si>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984 202 40014 00 0000 151</t>
  </si>
  <si>
    <t>984 202 40014 10 0000 151</t>
  </si>
  <si>
    <t>Прочие неналоговые доходы</t>
  </si>
  <si>
    <t>984 117 00000 00 0000 000</t>
  </si>
  <si>
    <t>Прочие неналоговые доходы бюджетов сельских поселений</t>
  </si>
  <si>
    <t>984 117 05000 00 0000 000</t>
  </si>
  <si>
    <t xml:space="preserve">984 117 05050 10 0000 180 </t>
  </si>
  <si>
    <t>984  100 00000 00 0000 000</t>
  </si>
  <si>
    <t>984  0104  140 00 01100 200</t>
  </si>
  <si>
    <t>984  0104  140 00 01100 240</t>
  </si>
  <si>
    <t>Отдельное мероприяятие "Обеспечение проведения выборов и референдумов"</t>
  </si>
  <si>
    <t>Иные бюджетные ассигнования</t>
  </si>
  <si>
    <t>Специальные расходы</t>
  </si>
  <si>
    <t>984 0107 14000 11000 000</t>
  </si>
  <si>
    <t>984 0107 14000 11000 800</t>
  </si>
  <si>
    <t>984 0170 14000 11000 880</t>
  </si>
  <si>
    <t>984 0409 14 0 00 03000 247</t>
  </si>
  <si>
    <t>Закупка энергетических ресурсов</t>
  </si>
  <si>
    <t>Прочая закупка товаров, работ и услуг</t>
  </si>
  <si>
    <t>984 0113 14 0 00 01210 244</t>
  </si>
  <si>
    <t>984 0113 14 0 00 01210 247</t>
  </si>
  <si>
    <t>984 0503 14000 09000 247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</si>
  <si>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</si>
  <si>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</si>
  <si>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984 1 11 05070 00 0000 121</t>
  </si>
  <si>
    <t>984 1 11 05075 10 0000 121</t>
  </si>
  <si>
    <t>Отчет об исполнении бюджета Среднетойменского сельского поселения по доходам, расходам и источникам финансирования дефицита бюджета за 1 полугодие 2023 года.</t>
  </si>
  <si>
    <t>984 0102 14 0 00 01010 122</t>
  </si>
  <si>
    <t>от 11.07.2023  №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</si>
</sst>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#,##0.0"/>
  </numFmts>
  <fonts count="2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sz val="11"/>
      <color rgb="FF000000"/>
      <name val="Arial Cyr"/>
      <charset val="204"/>
    </font>
    <font>
      <sz val="14"/>
      <name val="Calibri"/>
      <family val="2"/>
      <scheme val="minor"/>
    </font>
    <font>
      <sz val="10"/>
      <color rgb="FF000000"/>
      <name val="Arial Cyr"/>
      <charset val="204"/>
    </font>
    <font>
      <sz val="10"/>
      <name val="Calibri"/>
      <family val="2"/>
      <scheme val="minor"/>
    </font>
    <font>
      <sz val="12"/>
      <color rgb="FF000000"/>
      <name val="Arial Cy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8"/>
      <name val="Times New Roman"/>
      <family val="1"/>
      <charset val="204"/>
    </font>
    <font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4" fillId="0" borderId="5" xfId="9" applyNumberFormat="1" applyProtection="1">
      <alignment horizontal="right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26" xfId="59" applyNumberFormat="1" applyProtection="1">
      <alignment horizontal="lef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0" fontId="3" fillId="0" borderId="32" xfId="86" applyNumberFormat="1" applyProtection="1">
      <alignment horizontal="center" vertical="center" shrinkToFit="1"/>
    </xf>
    <xf numFmtId="0" fontId="8" fillId="0" borderId="27" xfId="94" applyNumberFormat="1" applyProtection="1">
      <alignment wrapText="1"/>
    </xf>
    <xf numFmtId="0" fontId="1" fillId="0" borderId="2" xfId="113" applyNumberFormat="1" applyProtection="1"/>
    <xf numFmtId="0" fontId="1" fillId="0" borderId="11" xfId="115" applyNumberFormat="1" applyProtection="1"/>
    <xf numFmtId="0" fontId="14" fillId="0" borderId="1" xfId="1" applyNumberFormat="1" applyFont="1" applyProtection="1"/>
    <xf numFmtId="0" fontId="14" fillId="0" borderId="1" xfId="5" applyNumberFormat="1" applyFont="1" applyProtection="1"/>
    <xf numFmtId="0" fontId="14" fillId="0" borderId="1" xfId="6" applyNumberFormat="1" applyFont="1" applyProtection="1"/>
    <xf numFmtId="0" fontId="14" fillId="0" borderId="1" xfId="10" applyNumberFormat="1" applyFont="1" applyProtection="1"/>
    <xf numFmtId="0" fontId="14" fillId="0" borderId="1" xfId="1" applyNumberFormat="1" applyFont="1" applyAlignment="1" applyProtection="1"/>
    <xf numFmtId="0" fontId="14" fillId="0" borderId="1" xfId="2" applyNumberFormat="1" applyFont="1" applyAlignment="1" applyProtection="1"/>
    <xf numFmtId="0" fontId="17" fillId="0" borderId="0" xfId="0" applyFont="1"/>
    <xf numFmtId="4" fontId="18" fillId="0" borderId="23" xfId="62" applyNumberFormat="1" applyFont="1" applyProtection="1">
      <alignment horizontal="right" wrapText="1"/>
    </xf>
    <xf numFmtId="4" fontId="19" fillId="0" borderId="23" xfId="47" applyNumberFormat="1" applyFont="1" applyProtection="1">
      <alignment horizontal="right" shrinkToFit="1"/>
    </xf>
    <xf numFmtId="4" fontId="14" fillId="0" borderId="23" xfId="47" applyNumberFormat="1" applyFont="1" applyProtection="1">
      <alignment horizontal="right" shrinkToFit="1"/>
    </xf>
    <xf numFmtId="166" fontId="14" fillId="0" borderId="17" xfId="39" applyNumberFormat="1" applyFont="1" applyProtection="1">
      <alignment horizontal="right" shrinkToFit="1"/>
    </xf>
    <xf numFmtId="49" fontId="20" fillId="0" borderId="17" xfId="84" applyNumberFormat="1" applyFont="1" applyProtection="1">
      <alignment horizontal="center" vertical="center"/>
    </xf>
    <xf numFmtId="4" fontId="20" fillId="0" borderId="17" xfId="39" applyNumberFormat="1" applyFont="1" applyProtection="1">
      <alignment horizontal="right" shrinkToFit="1"/>
    </xf>
    <xf numFmtId="4" fontId="20" fillId="0" borderId="24" xfId="54" applyNumberFormat="1" applyFont="1" applyProtection="1">
      <alignment horizontal="right" shrinkToFit="1"/>
    </xf>
    <xf numFmtId="49" fontId="20" fillId="0" borderId="13" xfId="87" applyNumberFormat="1" applyFont="1" applyProtection="1">
      <alignment horizontal="center" vertical="center"/>
    </xf>
    <xf numFmtId="4" fontId="20" fillId="0" borderId="13" xfId="91" applyNumberFormat="1" applyFont="1" applyProtection="1">
      <alignment horizontal="right" shrinkToFit="1"/>
    </xf>
    <xf numFmtId="4" fontId="20" fillId="0" borderId="27" xfId="92" applyNumberFormat="1" applyFont="1" applyProtection="1">
      <alignment horizontal="right" shrinkToFit="1"/>
    </xf>
    <xf numFmtId="49" fontId="20" fillId="0" borderId="27" xfId="96" applyNumberFormat="1" applyFont="1" applyProtection="1">
      <alignment horizontal="center" shrinkToFit="1"/>
    </xf>
    <xf numFmtId="49" fontId="20" fillId="0" borderId="13" xfId="97" applyNumberFormat="1" applyFont="1" applyProtection="1">
      <alignment horizontal="center" vertical="center" shrinkToFit="1"/>
    </xf>
    <xf numFmtId="4" fontId="19" fillId="0" borderId="23" xfId="39" applyNumberFormat="1" applyFont="1" applyBorder="1" applyProtection="1">
      <alignment horizontal="right" shrinkToFit="1"/>
    </xf>
    <xf numFmtId="166" fontId="19" fillId="0" borderId="35" xfId="39" applyNumberFormat="1" applyFont="1" applyBorder="1" applyProtection="1">
      <alignment horizontal="right" shrinkToFit="1"/>
    </xf>
    <xf numFmtId="0" fontId="3" fillId="0" borderId="34" xfId="33" applyNumberFormat="1" applyBorder="1" applyProtection="1">
      <alignment horizontal="center" vertical="center"/>
    </xf>
    <xf numFmtId="0" fontId="3" fillId="0" borderId="34" xfId="34" applyNumberFormat="1" applyBorder="1" applyProtection="1">
      <alignment horizontal="center" vertical="center"/>
    </xf>
    <xf numFmtId="49" fontId="3" fillId="0" borderId="34" xfId="35" applyNumberFormat="1" applyBorder="1" applyProtection="1">
      <alignment horizontal="center" vertical="center"/>
    </xf>
    <xf numFmtId="166" fontId="19" fillId="0" borderId="36" xfId="39" applyNumberFormat="1" applyFont="1" applyBorder="1" applyProtection="1">
      <alignment horizontal="right" shrinkToFit="1"/>
    </xf>
    <xf numFmtId="166" fontId="19" fillId="0" borderId="37" xfId="39" applyNumberFormat="1" applyFont="1" applyBorder="1" applyProtection="1">
      <alignment horizontal="right" shrinkToFit="1"/>
    </xf>
    <xf numFmtId="166" fontId="14" fillId="0" borderId="23" xfId="39" applyNumberFormat="1" applyFont="1" applyBorder="1" applyProtection="1">
      <alignment horizontal="right" shrinkToFit="1"/>
    </xf>
    <xf numFmtId="166" fontId="14" fillId="0" borderId="38" xfId="39" applyNumberFormat="1" applyFont="1" applyBorder="1" applyProtection="1">
      <alignment horizontal="right" shrinkToFit="1"/>
    </xf>
    <xf numFmtId="166" fontId="14" fillId="0" borderId="36" xfId="39" applyNumberFormat="1" applyFont="1" applyBorder="1" applyProtection="1">
      <alignment horizontal="right" shrinkToFit="1"/>
    </xf>
    <xf numFmtId="166" fontId="14" fillId="0" borderId="37" xfId="39" applyNumberFormat="1" applyFont="1" applyBorder="1" applyProtection="1">
      <alignment horizontal="right" shrinkToFit="1"/>
    </xf>
    <xf numFmtId="166" fontId="19" fillId="0" borderId="38" xfId="39" applyNumberFormat="1" applyFont="1" applyBorder="1" applyProtection="1">
      <alignment horizontal="right" shrinkToFit="1"/>
    </xf>
    <xf numFmtId="166" fontId="14" fillId="0" borderId="39" xfId="39" applyNumberFormat="1" applyFont="1" applyBorder="1" applyProtection="1">
      <alignment horizontal="right" shrinkToFit="1"/>
    </xf>
    <xf numFmtId="166" fontId="14" fillId="0" borderId="40" xfId="39" applyNumberFormat="1" applyFont="1" applyBorder="1" applyProtection="1">
      <alignment horizontal="right" shrinkToFit="1"/>
    </xf>
    <xf numFmtId="49" fontId="19" fillId="0" borderId="42" xfId="46" applyNumberFormat="1" applyFont="1" applyBorder="1" applyProtection="1">
      <alignment horizontal="center"/>
    </xf>
    <xf numFmtId="49" fontId="14" fillId="0" borderId="42" xfId="46" applyNumberFormat="1" applyFont="1" applyBorder="1" applyProtection="1">
      <alignment horizontal="center"/>
    </xf>
    <xf numFmtId="0" fontId="13" fillId="0" borderId="41" xfId="44" applyNumberFormat="1" applyFont="1" applyBorder="1" applyProtection="1">
      <alignment horizontal="left" wrapText="1" indent="2"/>
    </xf>
    <xf numFmtId="0" fontId="3" fillId="0" borderId="43" xfId="44" applyNumberFormat="1" applyBorder="1" applyProtection="1">
      <alignment horizontal="left" wrapText="1" indent="2"/>
    </xf>
    <xf numFmtId="0" fontId="13" fillId="0" borderId="43" xfId="44" applyNumberFormat="1" applyFont="1" applyBorder="1" applyProtection="1">
      <alignment horizontal="left" wrapText="1" indent="2"/>
    </xf>
    <xf numFmtId="0" fontId="3" fillId="0" borderId="41" xfId="44" applyNumberFormat="1" applyBorder="1" applyProtection="1">
      <alignment horizontal="left" wrapText="1" indent="2"/>
    </xf>
    <xf numFmtId="0" fontId="3" fillId="0" borderId="45" xfId="44" applyNumberFormat="1" applyBorder="1" applyProtection="1">
      <alignment horizontal="left" wrapText="1" indent="2"/>
    </xf>
    <xf numFmtId="4" fontId="14" fillId="0" borderId="42" xfId="47" applyNumberFormat="1" applyFont="1" applyBorder="1" applyProtection="1">
      <alignment horizontal="right" shrinkToFit="1"/>
    </xf>
    <xf numFmtId="49" fontId="14" fillId="0" borderId="44" xfId="46" applyNumberFormat="1" applyFont="1" applyBorder="1" applyProtection="1">
      <alignment horizontal="center"/>
    </xf>
    <xf numFmtId="49" fontId="19" fillId="0" borderId="42" xfId="38" applyNumberFormat="1" applyFont="1" applyBorder="1" applyProtection="1">
      <alignment horizontal="center"/>
    </xf>
    <xf numFmtId="49" fontId="14" fillId="0" borderId="3" xfId="46" applyNumberFormat="1" applyFont="1" applyBorder="1" applyProtection="1">
      <alignment horizontal="center"/>
    </xf>
    <xf numFmtId="0" fontId="13" fillId="0" borderId="46" xfId="36" applyNumberFormat="1" applyFont="1" applyBorder="1" applyProtection="1">
      <alignment horizontal="left" wrapText="1"/>
    </xf>
    <xf numFmtId="49" fontId="20" fillId="0" borderId="47" xfId="42" applyNumberFormat="1" applyFont="1" applyBorder="1" applyProtection="1">
      <alignment horizontal="center"/>
    </xf>
    <xf numFmtId="49" fontId="20" fillId="0" borderId="48" xfId="42" applyNumberFormat="1" applyFont="1" applyBorder="1" applyProtection="1">
      <alignment horizontal="center"/>
    </xf>
    <xf numFmtId="49" fontId="20" fillId="0" borderId="49" xfId="42" applyNumberFormat="1" applyFont="1" applyBorder="1" applyProtection="1">
      <alignment horizontal="center"/>
    </xf>
    <xf numFmtId="4" fontId="18" fillId="0" borderId="23" xfId="62" applyNumberFormat="1" applyFont="1" applyFill="1" applyProtection="1">
      <alignment horizontal="right" wrapText="1"/>
    </xf>
    <xf numFmtId="0" fontId="3" fillId="0" borderId="50" xfId="36" applyNumberFormat="1" applyBorder="1" applyProtection="1">
      <alignment horizontal="left" wrapText="1"/>
    </xf>
    <xf numFmtId="0" fontId="3" fillId="0" borderId="51" xfId="59" applyNumberFormat="1" applyBorder="1" applyProtection="1">
      <alignment horizontal="left" wrapText="1"/>
    </xf>
    <xf numFmtId="49" fontId="1" fillId="0" borderId="1" xfId="55" applyNumberFormat="1" applyBorder="1" applyProtection="1"/>
    <xf numFmtId="0" fontId="1" fillId="0" borderId="1" xfId="64" applyNumberFormat="1" applyBorder="1" applyProtection="1">
      <alignment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49" fontId="3" fillId="0" borderId="52" xfId="38" applyNumberFormat="1" applyBorder="1" applyProtection="1">
      <alignment horizontal="center"/>
    </xf>
    <xf numFmtId="4" fontId="18" fillId="0" borderId="40" xfId="39" applyNumberFormat="1" applyFont="1" applyBorder="1" applyProtection="1">
      <alignment horizontal="right" shrinkToFit="1"/>
    </xf>
    <xf numFmtId="49" fontId="1" fillId="0" borderId="53" xfId="61" applyNumberFormat="1" applyFont="1" applyBorder="1" applyProtection="1">
      <alignment horizontal="center" wrapText="1"/>
    </xf>
    <xf numFmtId="4" fontId="18" fillId="0" borderId="35" xfId="62" applyNumberFormat="1" applyFont="1" applyBorder="1" applyProtection="1">
      <alignment horizontal="right" wrapText="1"/>
    </xf>
    <xf numFmtId="166" fontId="18" fillId="0" borderId="55" xfId="54" applyNumberFormat="1" applyFont="1" applyBorder="1" applyProtection="1">
      <alignment horizontal="right" shrinkToFit="1"/>
    </xf>
    <xf numFmtId="166" fontId="18" fillId="0" borderId="54" xfId="54" applyNumberFormat="1" applyFont="1" applyBorder="1" applyProtection="1">
      <alignment horizontal="right" shrinkToFit="1"/>
    </xf>
    <xf numFmtId="166" fontId="18" fillId="0" borderId="56" xfId="54" applyNumberFormat="1" applyFont="1" applyBorder="1" applyProtection="1">
      <alignment horizontal="right" shrinkToFit="1"/>
    </xf>
    <xf numFmtId="166" fontId="18" fillId="0" borderId="57" xfId="54" applyNumberFormat="1" applyFont="1" applyBorder="1" applyProtection="1">
      <alignment horizontal="right" shrinkToFit="1"/>
    </xf>
    <xf numFmtId="166" fontId="18" fillId="0" borderId="43" xfId="54" applyNumberFormat="1" applyFont="1" applyBorder="1" applyProtection="1">
      <alignment horizontal="right" shrinkToFit="1"/>
    </xf>
    <xf numFmtId="166" fontId="18" fillId="0" borderId="58" xfId="54" applyNumberFormat="1" applyFont="1" applyBorder="1" applyProtection="1">
      <alignment horizontal="right" shrinkToFit="1"/>
    </xf>
    <xf numFmtId="49" fontId="1" fillId="0" borderId="42" xfId="61" applyNumberFormat="1" applyFont="1" applyBorder="1" applyProtection="1">
      <alignment horizontal="center" wrapText="1"/>
    </xf>
    <xf numFmtId="0" fontId="3" fillId="0" borderId="59" xfId="59" applyNumberFormat="1" applyBorder="1" applyProtection="1">
      <alignment horizontal="left" wrapText="1"/>
    </xf>
    <xf numFmtId="0" fontId="3" fillId="0" borderId="60" xfId="59" applyNumberFormat="1" applyBorder="1" applyProtection="1">
      <alignment horizontal="left" wrapText="1"/>
    </xf>
    <xf numFmtId="166" fontId="18" fillId="0" borderId="61" xfId="54" applyNumberFormat="1" applyFont="1" applyBorder="1" applyProtection="1">
      <alignment horizontal="right" shrinkToFit="1"/>
    </xf>
    <xf numFmtId="166" fontId="18" fillId="0" borderId="62" xfId="54" applyNumberFormat="1" applyFont="1" applyBorder="1" applyProtection="1">
      <alignment horizontal="right" shrinkToFit="1"/>
    </xf>
    <xf numFmtId="166" fontId="18" fillId="0" borderId="63" xfId="54" applyNumberFormat="1" applyFont="1" applyBorder="1" applyProtection="1">
      <alignment horizontal="right" shrinkToFit="1"/>
    </xf>
    <xf numFmtId="166" fontId="18" fillId="0" borderId="64" xfId="54" applyNumberFormat="1" applyFont="1" applyBorder="1" applyProtection="1">
      <alignment horizontal="right" shrinkToFit="1"/>
    </xf>
    <xf numFmtId="0" fontId="6" fillId="0" borderId="1" xfId="72" applyNumberFormat="1" applyBorder="1" applyProtection="1"/>
    <xf numFmtId="0" fontId="0" fillId="0" borderId="65" xfId="0" applyBorder="1" applyProtection="1">
      <protection locked="0"/>
    </xf>
    <xf numFmtId="0" fontId="21" fillId="0" borderId="66" xfId="0" applyFont="1" applyBorder="1" applyAlignment="1">
      <alignment horizontal="justify" vertical="center" wrapText="1"/>
    </xf>
    <xf numFmtId="0" fontId="22" fillId="0" borderId="43" xfId="44" applyNumberFormat="1" applyFont="1" applyBorder="1" applyProtection="1">
      <alignment horizontal="left" wrapText="1" indent="2"/>
    </xf>
    <xf numFmtId="4" fontId="14" fillId="0" borderId="45" xfId="47" applyNumberFormat="1" applyFont="1" applyBorder="1" applyProtection="1">
      <alignment horizontal="right" shrinkToFit="1"/>
    </xf>
    <xf numFmtId="0" fontId="1" fillId="0" borderId="1" xfId="32" applyNumberFormat="1" applyBorder="1" applyProtection="1"/>
    <xf numFmtId="0" fontId="16" fillId="0" borderId="1" xfId="2" applyNumberFormat="1" applyFont="1" applyAlignment="1" applyProtection="1">
      <alignment horizontal="left"/>
    </xf>
    <xf numFmtId="0" fontId="16" fillId="0" borderId="1" xfId="1" applyNumberFormat="1" applyFont="1" applyAlignment="1" applyProtection="1">
      <alignment horizontal="left"/>
    </xf>
    <xf numFmtId="0" fontId="15" fillId="0" borderId="1" xfId="0" applyFont="1" applyBorder="1" applyAlignment="1">
      <alignment horizont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workbookViewId="0">
      <selection activeCell="J17" sqref="J17"/>
    </sheetView>
  </sheetViews>
  <sheetFormatPr defaultRowHeight="15" x14ac:dyDescent="0.25"/>
  <cols>
    <col min="1" max="1" width="49.140625" style="1" customWidth="1"/>
    <col min="2" max="2" width="28.28515625" style="1" customWidth="1"/>
    <col min="3" max="3" width="16.7109375" style="1" customWidth="1"/>
    <col min="4" max="4" width="15.5703125" style="1" customWidth="1"/>
    <col min="5" max="5" width="11.5703125" style="1" customWidth="1"/>
    <col min="6" max="6" width="3.5703125" style="1" hidden="1" customWidth="1"/>
    <col min="7" max="16384" width="9.140625" style="1"/>
  </cols>
  <sheetData>
    <row r="1" spans="1:8" ht="12" customHeight="1" x14ac:dyDescent="0.25">
      <c r="A1" s="38"/>
      <c r="B1" s="38"/>
      <c r="C1" s="42"/>
      <c r="D1" s="117" t="s">
        <v>221</v>
      </c>
      <c r="E1" s="117"/>
      <c r="F1" s="2"/>
    </row>
    <row r="2" spans="1:8" ht="14.1" customHeight="1" x14ac:dyDescent="0.25">
      <c r="A2" s="43" t="s">
        <v>222</v>
      </c>
      <c r="B2" s="43"/>
      <c r="C2"/>
      <c r="D2" s="116" t="s">
        <v>223</v>
      </c>
      <c r="E2" s="116"/>
      <c r="F2" s="4"/>
    </row>
    <row r="3" spans="1:8" ht="14.1" customHeight="1" x14ac:dyDescent="0.25">
      <c r="A3" s="39"/>
      <c r="B3" s="40"/>
      <c r="C3"/>
      <c r="D3" s="44" t="s">
        <v>218</v>
      </c>
      <c r="E3" s="44"/>
      <c r="F3" s="5"/>
      <c r="G3"/>
    </row>
    <row r="4" spans="1:8" ht="14.1" customHeight="1" x14ac:dyDescent="0.25">
      <c r="A4" s="38"/>
      <c r="B4" s="38"/>
      <c r="C4"/>
      <c r="D4" s="44" t="s">
        <v>219</v>
      </c>
      <c r="E4" s="44"/>
      <c r="F4" s="6"/>
      <c r="G4"/>
    </row>
    <row r="5" spans="1:8" ht="15.75" customHeight="1" x14ac:dyDescent="0.25">
      <c r="A5" s="41"/>
      <c r="B5" s="41"/>
      <c r="C5"/>
      <c r="D5" s="44" t="s">
        <v>272</v>
      </c>
      <c r="E5" s="44"/>
      <c r="F5" s="6"/>
    </row>
    <row r="6" spans="1:8" ht="14.1" customHeight="1" x14ac:dyDescent="0.25">
      <c r="A6" s="8"/>
      <c r="B6" s="8"/>
      <c r="C6" s="9"/>
      <c r="D6"/>
      <c r="E6"/>
      <c r="F6" s="6"/>
    </row>
    <row r="7" spans="1:8" ht="48.75" customHeight="1" x14ac:dyDescent="0.3">
      <c r="A7" s="118" t="s">
        <v>270</v>
      </c>
      <c r="B7" s="118"/>
      <c r="C7" s="118"/>
      <c r="D7" s="118"/>
      <c r="E7" s="118"/>
      <c r="F7" s="118"/>
      <c r="G7" s="118"/>
      <c r="H7"/>
    </row>
    <row r="8" spans="1:8" ht="15.95" customHeight="1" x14ac:dyDescent="0.25">
      <c r="A8" s="8"/>
      <c r="B8"/>
      <c r="C8"/>
      <c r="D8"/>
      <c r="E8"/>
      <c r="F8" s="6"/>
      <c r="G8"/>
    </row>
    <row r="9" spans="1:8" ht="14.1" customHeight="1" x14ac:dyDescent="0.25">
      <c r="A9" s="119" t="s">
        <v>0</v>
      </c>
      <c r="B9" s="120"/>
      <c r="C9" s="120"/>
      <c r="D9" s="120"/>
      <c r="E9" s="120"/>
      <c r="F9" s="10"/>
    </row>
    <row r="10" spans="1:8" ht="12.95" customHeight="1" x14ac:dyDescent="0.25">
      <c r="A10" s="121" t="s">
        <v>1</v>
      </c>
      <c r="B10" s="121" t="s">
        <v>3</v>
      </c>
      <c r="C10" s="123" t="s">
        <v>215</v>
      </c>
      <c r="D10" s="123" t="s">
        <v>216</v>
      </c>
      <c r="E10" s="121" t="s">
        <v>217</v>
      </c>
      <c r="F10" s="11"/>
      <c r="G10" s="111"/>
    </row>
    <row r="11" spans="1:8" ht="12" customHeight="1" x14ac:dyDescent="0.25">
      <c r="A11" s="122"/>
      <c r="B11" s="122"/>
      <c r="C11" s="124"/>
      <c r="D11" s="124"/>
      <c r="E11" s="122"/>
      <c r="F11" s="12"/>
      <c r="G11" s="111"/>
    </row>
    <row r="12" spans="1:8" ht="14.25" customHeight="1" x14ac:dyDescent="0.25">
      <c r="A12" s="122"/>
      <c r="B12" s="122"/>
      <c r="C12" s="124"/>
      <c r="D12" s="124"/>
      <c r="E12" s="122"/>
      <c r="F12" s="12"/>
      <c r="G12" s="111"/>
    </row>
    <row r="13" spans="1:8" ht="14.25" customHeight="1" x14ac:dyDescent="0.25">
      <c r="A13" s="59">
        <v>1</v>
      </c>
      <c r="B13" s="60">
        <v>2</v>
      </c>
      <c r="C13" s="61" t="s">
        <v>210</v>
      </c>
      <c r="D13" s="61" t="s">
        <v>4</v>
      </c>
      <c r="E13" s="61" t="s">
        <v>5</v>
      </c>
      <c r="F13" s="12"/>
      <c r="G13" s="111"/>
    </row>
    <row r="14" spans="1:8" ht="17.25" customHeight="1" x14ac:dyDescent="0.25">
      <c r="A14" s="82" t="s">
        <v>6</v>
      </c>
      <c r="B14" s="80" t="s">
        <v>7</v>
      </c>
      <c r="C14" s="57">
        <f>C15+C56</f>
        <v>3719610</v>
      </c>
      <c r="D14" s="57">
        <f>D15+D56+D36</f>
        <v>1712984.2100000002</v>
      </c>
      <c r="E14" s="58">
        <f>D14*100/C14</f>
        <v>46.052790749567841</v>
      </c>
      <c r="F14" s="12"/>
      <c r="G14" s="111"/>
    </row>
    <row r="15" spans="1:8" ht="15" customHeight="1" x14ac:dyDescent="0.25">
      <c r="A15" s="75" t="s">
        <v>8</v>
      </c>
      <c r="B15" s="71" t="s">
        <v>213</v>
      </c>
      <c r="C15" s="46">
        <f>C16+C45+C36+C52</f>
        <v>1658600</v>
      </c>
      <c r="D15" s="46">
        <f>D16+D45+D36+D52</f>
        <v>404108.07000000007</v>
      </c>
      <c r="E15" s="62">
        <f t="shared" ref="E15:E77" si="0">D15*100/C15</f>
        <v>24.364407934402514</v>
      </c>
      <c r="F15" s="12"/>
      <c r="G15" s="111"/>
    </row>
    <row r="16" spans="1:8" ht="15" customHeight="1" x14ac:dyDescent="0.25">
      <c r="A16" s="75" t="s">
        <v>211</v>
      </c>
      <c r="B16" s="71" t="s">
        <v>212</v>
      </c>
      <c r="C16" s="46">
        <f>C17+C23+C28+C42</f>
        <v>1658600</v>
      </c>
      <c r="D16" s="46">
        <f>D17+D23+D28+D42</f>
        <v>400138.24000000005</v>
      </c>
      <c r="E16" s="63">
        <f t="shared" si="0"/>
        <v>24.125059688894254</v>
      </c>
      <c r="F16" s="12"/>
      <c r="G16" s="111"/>
    </row>
    <row r="17" spans="1:7" ht="24" customHeight="1" x14ac:dyDescent="0.25">
      <c r="A17" s="74" t="s">
        <v>9</v>
      </c>
      <c r="B17" s="81" t="s">
        <v>10</v>
      </c>
      <c r="C17" s="47">
        <f>C18</f>
        <v>339400</v>
      </c>
      <c r="D17" s="47">
        <f>D18</f>
        <v>186032.04</v>
      </c>
      <c r="E17" s="65">
        <f t="shared" si="0"/>
        <v>54.812032999410725</v>
      </c>
      <c r="F17" s="12"/>
      <c r="G17" s="111"/>
    </row>
    <row r="18" spans="1:7" ht="24" customHeight="1" x14ac:dyDescent="0.25">
      <c r="A18" s="77" t="s">
        <v>11</v>
      </c>
      <c r="B18" s="79" t="s">
        <v>12</v>
      </c>
      <c r="C18" s="78">
        <f>C19+C20+C21+C22</f>
        <v>339400</v>
      </c>
      <c r="D18" s="47">
        <f>D19+D20+D21+D22</f>
        <v>186032.04</v>
      </c>
      <c r="E18" s="66">
        <f t="shared" si="0"/>
        <v>54.812032999410725</v>
      </c>
      <c r="F18" s="12"/>
      <c r="G18" s="111"/>
    </row>
    <row r="19" spans="1:7" ht="60" customHeight="1" x14ac:dyDescent="0.25">
      <c r="A19" s="77" t="s">
        <v>13</v>
      </c>
      <c r="B19" s="79" t="s">
        <v>14</v>
      </c>
      <c r="C19" s="78">
        <v>160800</v>
      </c>
      <c r="D19" s="47">
        <v>95900.47</v>
      </c>
      <c r="E19" s="67">
        <f t="shared" si="0"/>
        <v>59.639595771144279</v>
      </c>
      <c r="F19" s="12"/>
      <c r="G19" s="111"/>
    </row>
    <row r="20" spans="1:7" ht="72" customHeight="1" x14ac:dyDescent="0.25">
      <c r="A20" s="77" t="s">
        <v>15</v>
      </c>
      <c r="B20" s="79" t="s">
        <v>16</v>
      </c>
      <c r="C20" s="78">
        <v>1100</v>
      </c>
      <c r="D20" s="47">
        <v>498.48</v>
      </c>
      <c r="E20" s="67">
        <f t="shared" si="0"/>
        <v>45.316363636363633</v>
      </c>
      <c r="F20" s="12"/>
      <c r="G20" s="111"/>
    </row>
    <row r="21" spans="1:7" ht="60" customHeight="1" x14ac:dyDescent="0.25">
      <c r="A21" s="77" t="s">
        <v>17</v>
      </c>
      <c r="B21" s="79" t="s">
        <v>18</v>
      </c>
      <c r="C21" s="78">
        <v>198700</v>
      </c>
      <c r="D21" s="47">
        <v>101598.62</v>
      </c>
      <c r="E21" s="65">
        <f t="shared" si="0"/>
        <v>51.131665827881228</v>
      </c>
      <c r="F21" s="12"/>
      <c r="G21" s="111"/>
    </row>
    <row r="22" spans="1:7" ht="60" customHeight="1" x14ac:dyDescent="0.25">
      <c r="A22" s="77" t="s">
        <v>19</v>
      </c>
      <c r="B22" s="79" t="s">
        <v>20</v>
      </c>
      <c r="C22" s="78">
        <v>-21200</v>
      </c>
      <c r="D22" s="47">
        <v>-11965.53</v>
      </c>
      <c r="E22" s="65">
        <f t="shared" si="0"/>
        <v>56.441179245283017</v>
      </c>
      <c r="F22" s="12"/>
      <c r="G22" s="111"/>
    </row>
    <row r="23" spans="1:7" ht="15" customHeight="1" x14ac:dyDescent="0.25">
      <c r="A23" s="77" t="s">
        <v>21</v>
      </c>
      <c r="B23" s="79" t="s">
        <v>22</v>
      </c>
      <c r="C23" s="78">
        <f>C24</f>
        <v>354900</v>
      </c>
      <c r="D23" s="47">
        <f>D24</f>
        <v>136908.13</v>
      </c>
      <c r="E23" s="65">
        <f t="shared" si="0"/>
        <v>38.576537052690902</v>
      </c>
      <c r="F23" s="12"/>
      <c r="G23" s="111"/>
    </row>
    <row r="24" spans="1:7" ht="15" customHeight="1" x14ac:dyDescent="0.25">
      <c r="A24" s="76" t="s">
        <v>23</v>
      </c>
      <c r="B24" s="72" t="s">
        <v>24</v>
      </c>
      <c r="C24" s="47">
        <f>C25+C26+C27</f>
        <v>354900</v>
      </c>
      <c r="D24" s="47">
        <f>D25+D26+D27</f>
        <v>136908.13</v>
      </c>
      <c r="E24" s="65">
        <f t="shared" si="0"/>
        <v>38.576537052690902</v>
      </c>
      <c r="F24" s="12"/>
      <c r="G24" s="111"/>
    </row>
    <row r="25" spans="1:7" ht="60" customHeight="1" x14ac:dyDescent="0.25">
      <c r="A25" s="74" t="s">
        <v>25</v>
      </c>
      <c r="B25" s="72" t="s">
        <v>26</v>
      </c>
      <c r="C25" s="47">
        <v>340400</v>
      </c>
      <c r="D25" s="47">
        <v>137348.28</v>
      </c>
      <c r="E25" s="65">
        <f t="shared" si="0"/>
        <v>40.349083431257341</v>
      </c>
      <c r="F25" s="12"/>
      <c r="G25" s="111"/>
    </row>
    <row r="26" spans="1:7" ht="92.25" customHeight="1" x14ac:dyDescent="0.25">
      <c r="A26" s="74" t="s">
        <v>27</v>
      </c>
      <c r="B26" s="72" t="s">
        <v>28</v>
      </c>
      <c r="C26" s="47">
        <v>1800</v>
      </c>
      <c r="D26" s="47">
        <v>-398.61</v>
      </c>
      <c r="E26" s="66">
        <f t="shared" si="0"/>
        <v>-22.145</v>
      </c>
      <c r="F26" s="12"/>
      <c r="G26" s="111"/>
    </row>
    <row r="27" spans="1:7" ht="36" customHeight="1" x14ac:dyDescent="0.25">
      <c r="A27" s="74" t="s">
        <v>29</v>
      </c>
      <c r="B27" s="72" t="s">
        <v>30</v>
      </c>
      <c r="C27" s="47">
        <v>12700</v>
      </c>
      <c r="D27" s="47">
        <v>-41.54</v>
      </c>
      <c r="E27" s="65">
        <f t="shared" si="0"/>
        <v>-0.32708661417322837</v>
      </c>
      <c r="F27" s="12"/>
      <c r="G27" s="111"/>
    </row>
    <row r="28" spans="1:7" ht="15" customHeight="1" x14ac:dyDescent="0.25">
      <c r="A28" s="74" t="s">
        <v>32</v>
      </c>
      <c r="B28" s="72" t="s">
        <v>33</v>
      </c>
      <c r="C28" s="47">
        <f>C29+C31</f>
        <v>961300</v>
      </c>
      <c r="D28" s="47">
        <f>D29+D31</f>
        <v>76048.070000000007</v>
      </c>
      <c r="E28" s="65">
        <f t="shared" si="0"/>
        <v>7.9109611983771986</v>
      </c>
      <c r="F28" s="12"/>
      <c r="G28" s="111"/>
    </row>
    <row r="29" spans="1:7" ht="15" customHeight="1" x14ac:dyDescent="0.25">
      <c r="A29" s="74" t="s">
        <v>34</v>
      </c>
      <c r="B29" s="72" t="s">
        <v>35</v>
      </c>
      <c r="C29" s="47">
        <f>C30</f>
        <v>423800</v>
      </c>
      <c r="D29" s="47">
        <f>D30</f>
        <v>9952.82</v>
      </c>
      <c r="E29" s="66">
        <f t="shared" si="0"/>
        <v>2.3484709768758849</v>
      </c>
      <c r="F29" s="12"/>
      <c r="G29" s="111"/>
    </row>
    <row r="30" spans="1:7" ht="36" customHeight="1" x14ac:dyDescent="0.25">
      <c r="A30" s="74" t="s">
        <v>36</v>
      </c>
      <c r="B30" s="72" t="s">
        <v>37</v>
      </c>
      <c r="C30" s="47">
        <v>423800</v>
      </c>
      <c r="D30" s="47">
        <v>9952.82</v>
      </c>
      <c r="E30" s="65">
        <f t="shared" si="0"/>
        <v>2.3484709768758849</v>
      </c>
      <c r="F30" s="12"/>
      <c r="G30" s="111"/>
    </row>
    <row r="31" spans="1:7" ht="15" customHeight="1" x14ac:dyDescent="0.25">
      <c r="A31" s="74" t="s">
        <v>38</v>
      </c>
      <c r="B31" s="72" t="s">
        <v>39</v>
      </c>
      <c r="C31" s="47">
        <f>C32+C34</f>
        <v>537500</v>
      </c>
      <c r="D31" s="47">
        <f>D32+D34</f>
        <v>66095.25</v>
      </c>
      <c r="E31" s="66">
        <f t="shared" si="0"/>
        <v>12.296790697674419</v>
      </c>
      <c r="F31" s="12"/>
      <c r="G31" s="111"/>
    </row>
    <row r="32" spans="1:7" ht="15" customHeight="1" x14ac:dyDescent="0.25">
      <c r="A32" s="74" t="s">
        <v>40</v>
      </c>
      <c r="B32" s="72" t="s">
        <v>41</v>
      </c>
      <c r="C32" s="47">
        <f>C33</f>
        <v>92000</v>
      </c>
      <c r="D32" s="47">
        <f>D33</f>
        <v>61669.84</v>
      </c>
      <c r="E32" s="65">
        <f t="shared" si="0"/>
        <v>67.032434782608689</v>
      </c>
      <c r="F32" s="12"/>
      <c r="G32" s="111"/>
    </row>
    <row r="33" spans="1:7" ht="24" customHeight="1" x14ac:dyDescent="0.25">
      <c r="A33" s="74" t="s">
        <v>42</v>
      </c>
      <c r="B33" s="72" t="s">
        <v>43</v>
      </c>
      <c r="C33" s="47">
        <v>92000</v>
      </c>
      <c r="D33" s="47">
        <v>61669.84</v>
      </c>
      <c r="E33" s="66">
        <f t="shared" si="0"/>
        <v>67.032434782608689</v>
      </c>
      <c r="F33" s="12"/>
      <c r="G33" s="111"/>
    </row>
    <row r="34" spans="1:7" ht="15" customHeight="1" x14ac:dyDescent="0.25">
      <c r="A34" s="74" t="s">
        <v>44</v>
      </c>
      <c r="B34" s="72" t="s">
        <v>45</v>
      </c>
      <c r="C34" s="47">
        <f>C35</f>
        <v>445500</v>
      </c>
      <c r="D34" s="47">
        <f>D35</f>
        <v>4425.41</v>
      </c>
      <c r="E34" s="67">
        <f t="shared" si="0"/>
        <v>0.99335802469135803</v>
      </c>
      <c r="F34" s="12"/>
      <c r="G34" s="111"/>
    </row>
    <row r="35" spans="1:7" ht="24" customHeight="1" x14ac:dyDescent="0.25">
      <c r="A35" s="74" t="s">
        <v>46</v>
      </c>
      <c r="B35" s="72" t="s">
        <v>47</v>
      </c>
      <c r="C35" s="47">
        <v>445500</v>
      </c>
      <c r="D35" s="47">
        <v>4425.41</v>
      </c>
      <c r="E35" s="65">
        <f t="shared" si="0"/>
        <v>0.99335802469135803</v>
      </c>
      <c r="F35" s="12"/>
      <c r="G35" s="111"/>
    </row>
    <row r="36" spans="1:7" ht="24" hidden="1" customHeight="1" x14ac:dyDescent="0.25">
      <c r="A36" s="73" t="s">
        <v>214</v>
      </c>
      <c r="B36" s="71" t="s">
        <v>213</v>
      </c>
      <c r="C36" s="46">
        <f>C37</f>
        <v>0</v>
      </c>
      <c r="D36" s="46">
        <f>D37</f>
        <v>0</v>
      </c>
      <c r="E36" s="68" t="e">
        <f t="shared" ref="E36" si="1">D36*100/C36</f>
        <v>#DIV/0!</v>
      </c>
      <c r="F36" s="12"/>
      <c r="G36" s="111"/>
    </row>
    <row r="37" spans="1:7" ht="37.5" hidden="1" customHeight="1" x14ac:dyDescent="0.25">
      <c r="A37" s="74" t="s">
        <v>48</v>
      </c>
      <c r="B37" s="72" t="s">
        <v>49</v>
      </c>
      <c r="C37" s="47">
        <f t="shared" ref="C37:D39" si="2">C38</f>
        <v>0</v>
      </c>
      <c r="D37" s="47">
        <f t="shared" si="2"/>
        <v>0</v>
      </c>
      <c r="E37" s="65" t="e">
        <f t="shared" si="0"/>
        <v>#DIV/0!</v>
      </c>
      <c r="F37" s="12"/>
      <c r="G37" s="111"/>
    </row>
    <row r="38" spans="1:7" ht="72" hidden="1" customHeight="1" x14ac:dyDescent="0.25">
      <c r="A38" s="74" t="s">
        <v>50</v>
      </c>
      <c r="B38" s="72" t="s">
        <v>51</v>
      </c>
      <c r="C38" s="47">
        <f t="shared" si="2"/>
        <v>0</v>
      </c>
      <c r="D38" s="47">
        <f t="shared" si="2"/>
        <v>0</v>
      </c>
      <c r="E38" s="65" t="e">
        <f t="shared" si="0"/>
        <v>#DIV/0!</v>
      </c>
      <c r="F38" s="12"/>
      <c r="G38" s="111"/>
    </row>
    <row r="39" spans="1:7" ht="75.75" hidden="1" customHeight="1" x14ac:dyDescent="0.25">
      <c r="A39" s="74" t="s">
        <v>50</v>
      </c>
      <c r="B39" s="72" t="s">
        <v>53</v>
      </c>
      <c r="C39" s="47">
        <f t="shared" si="2"/>
        <v>0</v>
      </c>
      <c r="D39" s="47">
        <f t="shared" si="2"/>
        <v>0</v>
      </c>
      <c r="E39" s="66" t="e">
        <f t="shared" si="0"/>
        <v>#DIV/0!</v>
      </c>
      <c r="F39" s="12"/>
      <c r="G39" s="111"/>
    </row>
    <row r="40" spans="1:7" ht="69.75" hidden="1" customHeight="1" x14ac:dyDescent="0.25">
      <c r="A40" s="74" t="s">
        <v>50</v>
      </c>
      <c r="B40" s="72" t="s">
        <v>54</v>
      </c>
      <c r="C40" s="47">
        <v>0</v>
      </c>
      <c r="D40" s="47">
        <v>0</v>
      </c>
      <c r="E40" s="65" t="e">
        <f t="shared" si="0"/>
        <v>#DIV/0!</v>
      </c>
      <c r="F40" s="12"/>
      <c r="G40" s="111"/>
    </row>
    <row r="41" spans="1:7" ht="15" hidden="1" customHeight="1" thickBot="1" x14ac:dyDescent="0.3">
      <c r="A41" s="74" t="s">
        <v>8</v>
      </c>
      <c r="B41" s="72" t="s">
        <v>55</v>
      </c>
      <c r="C41" s="47">
        <v>50900</v>
      </c>
      <c r="D41" s="47">
        <v>250300</v>
      </c>
      <c r="E41" s="66">
        <f t="shared" si="0"/>
        <v>491.74852652259329</v>
      </c>
      <c r="F41" s="12"/>
      <c r="G41" s="111"/>
    </row>
    <row r="42" spans="1:7" ht="15" customHeight="1" x14ac:dyDescent="0.25">
      <c r="A42" s="74" t="s">
        <v>56</v>
      </c>
      <c r="B42" s="72" t="s">
        <v>57</v>
      </c>
      <c r="C42" s="47">
        <f>C43</f>
        <v>3000</v>
      </c>
      <c r="D42" s="47">
        <f>D43</f>
        <v>1150</v>
      </c>
      <c r="E42" s="65">
        <f t="shared" si="0"/>
        <v>38.333333333333336</v>
      </c>
      <c r="F42" s="12"/>
      <c r="G42" s="111"/>
    </row>
    <row r="43" spans="1:7" ht="36" customHeight="1" x14ac:dyDescent="0.25">
      <c r="A43" s="74" t="s">
        <v>58</v>
      </c>
      <c r="B43" s="72" t="s">
        <v>59</v>
      </c>
      <c r="C43" s="47">
        <f>C44</f>
        <v>3000</v>
      </c>
      <c r="D43" s="47">
        <f>D44</f>
        <v>1150</v>
      </c>
      <c r="E43" s="67">
        <f t="shared" si="0"/>
        <v>38.333333333333336</v>
      </c>
      <c r="F43" s="12"/>
      <c r="G43" s="111"/>
    </row>
    <row r="44" spans="1:7" ht="60" customHeight="1" x14ac:dyDescent="0.25">
      <c r="A44" s="74" t="s">
        <v>60</v>
      </c>
      <c r="B44" s="72" t="s">
        <v>61</v>
      </c>
      <c r="C44" s="47">
        <v>3000</v>
      </c>
      <c r="D44" s="47">
        <v>1150</v>
      </c>
      <c r="E44" s="65">
        <f t="shared" si="0"/>
        <v>38.333333333333336</v>
      </c>
      <c r="F44" s="12"/>
      <c r="G44" s="111"/>
    </row>
    <row r="45" spans="1:7" ht="15.75" customHeight="1" x14ac:dyDescent="0.25">
      <c r="A45" s="73" t="s">
        <v>214</v>
      </c>
      <c r="B45" s="71" t="s">
        <v>213</v>
      </c>
      <c r="C45" s="46">
        <f>C46</f>
        <v>0</v>
      </c>
      <c r="D45" s="46">
        <f>D46</f>
        <v>3969.83</v>
      </c>
      <c r="E45" s="62" t="e">
        <f t="shared" si="0"/>
        <v>#DIV/0!</v>
      </c>
      <c r="F45" s="12"/>
      <c r="G45" s="111"/>
    </row>
    <row r="46" spans="1:7" ht="72" customHeight="1" x14ac:dyDescent="0.25">
      <c r="A46" s="113" t="s">
        <v>266</v>
      </c>
      <c r="B46" s="72" t="s">
        <v>268</v>
      </c>
      <c r="C46" s="47">
        <v>0</v>
      </c>
      <c r="D46" s="114">
        <v>3969.83</v>
      </c>
      <c r="E46" s="65" t="e">
        <f t="shared" si="0"/>
        <v>#DIV/0!</v>
      </c>
      <c r="F46" s="115"/>
      <c r="G46" s="111"/>
    </row>
    <row r="47" spans="1:7" ht="44.25" customHeight="1" x14ac:dyDescent="0.25">
      <c r="A47" s="113" t="s">
        <v>267</v>
      </c>
      <c r="B47" s="72" t="s">
        <v>269</v>
      </c>
      <c r="C47" s="46">
        <v>0</v>
      </c>
      <c r="D47" s="46">
        <v>3969.83</v>
      </c>
      <c r="E47" s="65" t="e">
        <f t="shared" si="0"/>
        <v>#DIV/0!</v>
      </c>
      <c r="F47" s="12"/>
      <c r="G47" s="111"/>
    </row>
    <row r="48" spans="1:7" ht="21.75" hidden="1" customHeight="1" x14ac:dyDescent="0.25">
      <c r="A48" s="74" t="s">
        <v>62</v>
      </c>
      <c r="B48" s="72" t="s">
        <v>63</v>
      </c>
      <c r="C48" s="47">
        <f t="shared" ref="C48:D50" si="3">C49</f>
        <v>0</v>
      </c>
      <c r="D48" s="47">
        <f t="shared" si="3"/>
        <v>0</v>
      </c>
      <c r="E48" s="67" t="e">
        <f t="shared" si="0"/>
        <v>#DIV/0!</v>
      </c>
      <c r="F48" s="12"/>
      <c r="G48" s="111"/>
    </row>
    <row r="49" spans="1:7" ht="22.5" hidden="1" customHeight="1" x14ac:dyDescent="0.25">
      <c r="A49" s="74" t="s">
        <v>64</v>
      </c>
      <c r="B49" s="72" t="s">
        <v>65</v>
      </c>
      <c r="C49" s="47">
        <f t="shared" si="3"/>
        <v>0</v>
      </c>
      <c r="D49" s="47">
        <f t="shared" si="3"/>
        <v>0</v>
      </c>
      <c r="E49" s="67" t="e">
        <f t="shared" si="0"/>
        <v>#DIV/0!</v>
      </c>
      <c r="F49" s="12"/>
      <c r="G49" s="111"/>
    </row>
    <row r="50" spans="1:7" ht="18.75" hidden="1" customHeight="1" x14ac:dyDescent="0.25">
      <c r="A50" s="74" t="s">
        <v>66</v>
      </c>
      <c r="B50" s="72" t="s">
        <v>67</v>
      </c>
      <c r="C50" s="47">
        <f t="shared" si="3"/>
        <v>0</v>
      </c>
      <c r="D50" s="47">
        <f t="shared" si="3"/>
        <v>0</v>
      </c>
      <c r="E50" s="65" t="e">
        <f t="shared" si="0"/>
        <v>#DIV/0!</v>
      </c>
      <c r="F50" s="12"/>
      <c r="G50" s="111"/>
    </row>
    <row r="51" spans="1:7" ht="19.5" hidden="1" customHeight="1" x14ac:dyDescent="0.25">
      <c r="A51" s="74" t="s">
        <v>68</v>
      </c>
      <c r="B51" s="72" t="s">
        <v>69</v>
      </c>
      <c r="C51" s="47">
        <v>0</v>
      </c>
      <c r="D51" s="47">
        <v>0</v>
      </c>
      <c r="E51" s="65" t="e">
        <f t="shared" si="0"/>
        <v>#DIV/0!</v>
      </c>
      <c r="F51" s="12"/>
      <c r="G51" s="111"/>
    </row>
    <row r="52" spans="1:7" ht="19.5" hidden="1" customHeight="1" x14ac:dyDescent="0.25">
      <c r="A52" s="74" t="s">
        <v>214</v>
      </c>
      <c r="B52" s="72" t="s">
        <v>251</v>
      </c>
      <c r="C52" s="47">
        <f t="shared" ref="C52:D54" si="4">C53</f>
        <v>0</v>
      </c>
      <c r="D52" s="47">
        <f t="shared" si="4"/>
        <v>0</v>
      </c>
      <c r="E52" s="65" t="e">
        <f t="shared" si="0"/>
        <v>#DIV/0!</v>
      </c>
      <c r="F52" s="12"/>
      <c r="G52" s="111"/>
    </row>
    <row r="53" spans="1:7" ht="23.25" hidden="1" customHeight="1" x14ac:dyDescent="0.25">
      <c r="A53" s="74" t="s">
        <v>246</v>
      </c>
      <c r="B53" s="72" t="s">
        <v>247</v>
      </c>
      <c r="C53" s="47">
        <f t="shared" si="4"/>
        <v>0</v>
      </c>
      <c r="D53" s="47">
        <f t="shared" si="4"/>
        <v>0</v>
      </c>
      <c r="E53" s="65" t="e">
        <f t="shared" si="0"/>
        <v>#DIV/0!</v>
      </c>
      <c r="F53" s="12"/>
      <c r="G53" s="111"/>
    </row>
    <row r="54" spans="1:7" ht="18.75" hidden="1" customHeight="1" x14ac:dyDescent="0.25">
      <c r="A54" s="74" t="s">
        <v>246</v>
      </c>
      <c r="B54" s="72" t="s">
        <v>249</v>
      </c>
      <c r="C54" s="47">
        <f t="shared" si="4"/>
        <v>0</v>
      </c>
      <c r="D54" s="47">
        <f t="shared" si="4"/>
        <v>0</v>
      </c>
      <c r="E54" s="65" t="e">
        <f t="shared" si="0"/>
        <v>#DIV/0!</v>
      </c>
      <c r="F54" s="12"/>
      <c r="G54" s="111"/>
    </row>
    <row r="55" spans="1:7" ht="19.5" hidden="1" customHeight="1" x14ac:dyDescent="0.25">
      <c r="A55" s="74" t="s">
        <v>248</v>
      </c>
      <c r="B55" s="72" t="s">
        <v>250</v>
      </c>
      <c r="C55" s="47">
        <v>0</v>
      </c>
      <c r="D55" s="47">
        <v>0</v>
      </c>
      <c r="E55" s="65" t="e">
        <f t="shared" si="0"/>
        <v>#DIV/0!</v>
      </c>
      <c r="F55" s="12"/>
      <c r="G55" s="111"/>
    </row>
    <row r="56" spans="1:7" ht="15" customHeight="1" x14ac:dyDescent="0.25">
      <c r="A56" s="75" t="s">
        <v>70</v>
      </c>
      <c r="B56" s="71" t="s">
        <v>71</v>
      </c>
      <c r="C56" s="46">
        <f>C57+C75</f>
        <v>2061010</v>
      </c>
      <c r="D56" s="46">
        <f>D57+D75</f>
        <v>1308876.1400000001</v>
      </c>
      <c r="E56" s="68">
        <f t="shared" si="0"/>
        <v>63.506539997379932</v>
      </c>
      <c r="F56" s="12"/>
      <c r="G56" s="111"/>
    </row>
    <row r="57" spans="1:7" ht="28.5" customHeight="1" x14ac:dyDescent="0.25">
      <c r="A57" s="74" t="s">
        <v>72</v>
      </c>
      <c r="B57" s="72" t="s">
        <v>73</v>
      </c>
      <c r="C57" s="47">
        <f>C61++C64+C67+C70</f>
        <v>2061010</v>
      </c>
      <c r="D57" s="47">
        <f>D61++D64+D67+D70</f>
        <v>1308876.1400000001</v>
      </c>
      <c r="E57" s="64">
        <f t="shared" si="0"/>
        <v>63.506539997379932</v>
      </c>
      <c r="F57" s="12"/>
      <c r="G57" s="111"/>
    </row>
    <row r="58" spans="1:7" ht="25.5" hidden="1" customHeight="1" thickBot="1" x14ac:dyDescent="0.3">
      <c r="A58" s="74" t="s">
        <v>74</v>
      </c>
      <c r="B58" s="72" t="s">
        <v>75</v>
      </c>
      <c r="C58" s="47">
        <v>0</v>
      </c>
      <c r="D58" s="47">
        <v>0</v>
      </c>
      <c r="E58" s="48" t="e">
        <f t="shared" si="0"/>
        <v>#DIV/0!</v>
      </c>
      <c r="F58" s="12"/>
      <c r="G58" s="111"/>
    </row>
    <row r="59" spans="1:7" ht="15" hidden="1" customHeight="1" thickBot="1" x14ac:dyDescent="0.3">
      <c r="A59" s="74" t="s">
        <v>76</v>
      </c>
      <c r="B59" s="72" t="s">
        <v>77</v>
      </c>
      <c r="C59" s="47">
        <v>0</v>
      </c>
      <c r="D59" s="47">
        <v>0</v>
      </c>
      <c r="E59" s="48" t="e">
        <f t="shared" si="0"/>
        <v>#DIV/0!</v>
      </c>
      <c r="F59" s="12"/>
      <c r="G59" s="111"/>
    </row>
    <row r="60" spans="1:7" ht="24" hidden="1" customHeight="1" thickBot="1" x14ac:dyDescent="0.3">
      <c r="A60" s="74" t="s">
        <v>78</v>
      </c>
      <c r="B60" s="72" t="s">
        <v>79</v>
      </c>
      <c r="C60" s="47">
        <v>0</v>
      </c>
      <c r="D60" s="47">
        <v>0</v>
      </c>
      <c r="E60" s="69" t="e">
        <f t="shared" si="0"/>
        <v>#DIV/0!</v>
      </c>
      <c r="F60" s="12"/>
      <c r="G60" s="111"/>
    </row>
    <row r="61" spans="1:7" ht="24" customHeight="1" x14ac:dyDescent="0.25">
      <c r="A61" s="74" t="s">
        <v>224</v>
      </c>
      <c r="B61" s="72" t="s">
        <v>225</v>
      </c>
      <c r="C61" s="47">
        <f>C62</f>
        <v>433000</v>
      </c>
      <c r="D61" s="47">
        <f>D62</f>
        <v>216498</v>
      </c>
      <c r="E61" s="64">
        <f t="shared" si="0"/>
        <v>49.999538106235569</v>
      </c>
      <c r="F61" s="12"/>
      <c r="G61" s="111"/>
    </row>
    <row r="62" spans="1:7" ht="39.75" customHeight="1" x14ac:dyDescent="0.25">
      <c r="A62" s="112" t="s">
        <v>242</v>
      </c>
      <c r="B62" s="72" t="s">
        <v>239</v>
      </c>
      <c r="C62" s="47">
        <f>C63</f>
        <v>433000</v>
      </c>
      <c r="D62" s="47">
        <f>D63</f>
        <v>216498</v>
      </c>
      <c r="E62" s="64">
        <f t="shared" si="0"/>
        <v>49.999538106235569</v>
      </c>
      <c r="F62" s="12"/>
      <c r="G62" s="111"/>
    </row>
    <row r="63" spans="1:7" ht="39.75" customHeight="1" x14ac:dyDescent="0.25">
      <c r="A63" s="74" t="s">
        <v>241</v>
      </c>
      <c r="B63" s="72" t="s">
        <v>240</v>
      </c>
      <c r="C63" s="47">
        <v>433000</v>
      </c>
      <c r="D63" s="47">
        <v>216498</v>
      </c>
      <c r="E63" s="64">
        <f t="shared" si="0"/>
        <v>49.999538106235569</v>
      </c>
      <c r="F63" s="12"/>
      <c r="G63" s="111"/>
    </row>
    <row r="64" spans="1:7" ht="39.75" hidden="1" customHeight="1" x14ac:dyDescent="0.25">
      <c r="A64" s="76" t="s">
        <v>226</v>
      </c>
      <c r="B64" s="83" t="s">
        <v>234</v>
      </c>
      <c r="C64" s="47">
        <f>C65</f>
        <v>0</v>
      </c>
      <c r="D64" s="47">
        <f>D65</f>
        <v>0</v>
      </c>
      <c r="E64" s="64" t="e">
        <f t="shared" si="0"/>
        <v>#DIV/0!</v>
      </c>
      <c r="F64" s="12"/>
      <c r="G64" s="111"/>
    </row>
    <row r="65" spans="1:7" ht="39.75" hidden="1" customHeight="1" x14ac:dyDescent="0.25">
      <c r="A65" s="74" t="s">
        <v>227</v>
      </c>
      <c r="B65" s="83" t="s">
        <v>235</v>
      </c>
      <c r="C65" s="47">
        <f>C66</f>
        <v>0</v>
      </c>
      <c r="D65" s="47">
        <f>D66</f>
        <v>0</v>
      </c>
      <c r="E65" s="64" t="e">
        <f t="shared" si="0"/>
        <v>#DIV/0!</v>
      </c>
      <c r="F65" s="12"/>
      <c r="G65" s="111"/>
    </row>
    <row r="66" spans="1:7" ht="39.75" hidden="1" customHeight="1" x14ac:dyDescent="0.25">
      <c r="A66" s="74" t="s">
        <v>228</v>
      </c>
      <c r="B66" s="85" t="s">
        <v>236</v>
      </c>
      <c r="C66" s="47">
        <v>0</v>
      </c>
      <c r="D66" s="47">
        <v>0</v>
      </c>
      <c r="E66" s="64" t="e">
        <f t="shared" si="0"/>
        <v>#DIV/0!</v>
      </c>
      <c r="F66" s="12"/>
      <c r="G66" s="111"/>
    </row>
    <row r="67" spans="1:7" ht="24" customHeight="1" x14ac:dyDescent="0.25">
      <c r="A67" s="74" t="s">
        <v>80</v>
      </c>
      <c r="B67" s="72" t="s">
        <v>81</v>
      </c>
      <c r="C67" s="47">
        <f>C68</f>
        <v>112900</v>
      </c>
      <c r="D67" s="47">
        <f>D68</f>
        <v>46378.14</v>
      </c>
      <c r="E67" s="67">
        <f t="shared" si="0"/>
        <v>41.078954827280782</v>
      </c>
      <c r="F67" s="12"/>
      <c r="G67" s="111"/>
    </row>
    <row r="68" spans="1:7" ht="24" customHeight="1" x14ac:dyDescent="0.25">
      <c r="A68" s="74" t="s">
        <v>82</v>
      </c>
      <c r="B68" s="72" t="s">
        <v>83</v>
      </c>
      <c r="C68" s="47">
        <f>C69</f>
        <v>112900</v>
      </c>
      <c r="D68" s="47">
        <f>D69</f>
        <v>46378.14</v>
      </c>
      <c r="E68" s="67">
        <f t="shared" si="0"/>
        <v>41.078954827280782</v>
      </c>
      <c r="F68" s="12"/>
      <c r="G68" s="111"/>
    </row>
    <row r="69" spans="1:7" ht="36" customHeight="1" x14ac:dyDescent="0.25">
      <c r="A69" s="74" t="s">
        <v>84</v>
      </c>
      <c r="B69" s="72" t="s">
        <v>85</v>
      </c>
      <c r="C69" s="47">
        <v>112900</v>
      </c>
      <c r="D69" s="47">
        <v>46378.14</v>
      </c>
      <c r="E69" s="67">
        <f t="shared" si="0"/>
        <v>41.078954827280782</v>
      </c>
      <c r="F69" s="12"/>
      <c r="G69" s="111"/>
    </row>
    <row r="70" spans="1:7" ht="15" customHeight="1" x14ac:dyDescent="0.25">
      <c r="A70" s="74" t="s">
        <v>86</v>
      </c>
      <c r="B70" s="72" t="s">
        <v>87</v>
      </c>
      <c r="C70" s="47">
        <f>C73+C71</f>
        <v>1515110</v>
      </c>
      <c r="D70" s="47">
        <f>D73+D71</f>
        <v>1046000</v>
      </c>
      <c r="E70" s="67">
        <f t="shared" si="0"/>
        <v>69.037891638230889</v>
      </c>
      <c r="F70" s="12"/>
      <c r="G70" s="111"/>
    </row>
    <row r="71" spans="1:7" ht="51.75" customHeight="1" x14ac:dyDescent="0.25">
      <c r="A71" s="74" t="s">
        <v>243</v>
      </c>
      <c r="B71" s="72" t="s">
        <v>244</v>
      </c>
      <c r="C71" s="47">
        <f>C72</f>
        <v>132210</v>
      </c>
      <c r="D71" s="47">
        <f>D72</f>
        <v>0</v>
      </c>
      <c r="E71" s="67">
        <f t="shared" si="0"/>
        <v>0</v>
      </c>
      <c r="F71" s="12"/>
      <c r="G71" s="111"/>
    </row>
    <row r="72" spans="1:7" ht="55.5" customHeight="1" x14ac:dyDescent="0.25">
      <c r="A72" s="74" t="s">
        <v>243</v>
      </c>
      <c r="B72" s="72" t="s">
        <v>245</v>
      </c>
      <c r="C72" s="47">
        <v>132210</v>
      </c>
      <c r="D72" s="47">
        <v>0</v>
      </c>
      <c r="E72" s="67">
        <f t="shared" si="0"/>
        <v>0</v>
      </c>
      <c r="F72" s="12"/>
      <c r="G72" s="111"/>
    </row>
    <row r="73" spans="1:7" ht="30" customHeight="1" x14ac:dyDescent="0.25">
      <c r="A73" s="76" t="s">
        <v>88</v>
      </c>
      <c r="B73" s="72" t="s">
        <v>89</v>
      </c>
      <c r="C73" s="47">
        <f>C74</f>
        <v>1382900</v>
      </c>
      <c r="D73" s="47">
        <f>D74</f>
        <v>1046000</v>
      </c>
      <c r="E73" s="67">
        <f t="shared" si="0"/>
        <v>75.63815171017427</v>
      </c>
      <c r="F73" s="12"/>
      <c r="G73" s="111"/>
    </row>
    <row r="74" spans="1:7" ht="30" customHeight="1" x14ac:dyDescent="0.25">
      <c r="A74" s="74" t="s">
        <v>90</v>
      </c>
      <c r="B74" s="72" t="s">
        <v>91</v>
      </c>
      <c r="C74" s="47">
        <v>1382900</v>
      </c>
      <c r="D74" s="47">
        <v>1046000</v>
      </c>
      <c r="E74" s="70">
        <f t="shared" ref="E74" si="5">D74*100/C74</f>
        <v>75.63815171017427</v>
      </c>
      <c r="F74" s="12"/>
      <c r="G74" s="111"/>
    </row>
    <row r="75" spans="1:7" ht="30" hidden="1" customHeight="1" x14ac:dyDescent="0.25">
      <c r="A75" s="76" t="s">
        <v>229</v>
      </c>
      <c r="B75" s="83" t="s">
        <v>231</v>
      </c>
      <c r="C75" s="47">
        <f>C76</f>
        <v>0</v>
      </c>
      <c r="D75" s="47">
        <f>D76</f>
        <v>0</v>
      </c>
      <c r="E75" s="64" t="e">
        <f t="shared" si="0"/>
        <v>#DIV/0!</v>
      </c>
      <c r="F75" s="12"/>
      <c r="G75" s="111"/>
    </row>
    <row r="76" spans="1:7" ht="30" hidden="1" customHeight="1" x14ac:dyDescent="0.25">
      <c r="A76" s="74" t="s">
        <v>230</v>
      </c>
      <c r="B76" s="83" t="s">
        <v>232</v>
      </c>
      <c r="C76" s="47">
        <f>C77</f>
        <v>0</v>
      </c>
      <c r="D76" s="47">
        <f>D77</f>
        <v>0</v>
      </c>
      <c r="E76" s="64" t="e">
        <f t="shared" si="0"/>
        <v>#DIV/0!</v>
      </c>
      <c r="F76" s="12"/>
      <c r="G76" s="111"/>
    </row>
    <row r="77" spans="1:7" ht="24" hidden="1" customHeight="1" x14ac:dyDescent="0.25">
      <c r="A77" s="74" t="s">
        <v>230</v>
      </c>
      <c r="B77" s="84" t="s">
        <v>233</v>
      </c>
      <c r="C77" s="47">
        <v>0</v>
      </c>
      <c r="D77" s="47">
        <v>0</v>
      </c>
      <c r="E77" s="64" t="e">
        <f t="shared" si="0"/>
        <v>#DIV/0!</v>
      </c>
      <c r="F77" s="12"/>
      <c r="G77" s="111"/>
    </row>
    <row r="78" spans="1:7" ht="15" customHeight="1" x14ac:dyDescent="0.25">
      <c r="A78" s="7"/>
      <c r="B78" s="7"/>
      <c r="C78" s="7"/>
      <c r="D78" s="7"/>
      <c r="E78" s="7"/>
      <c r="F78" s="7"/>
    </row>
  </sheetData>
  <mergeCells count="9">
    <mergeCell ref="D2:E2"/>
    <mergeCell ref="D1:E1"/>
    <mergeCell ref="A7:G7"/>
    <mergeCell ref="A9:E9"/>
    <mergeCell ref="A10:A12"/>
    <mergeCell ref="B10:B12"/>
    <mergeCell ref="C10:C12"/>
    <mergeCell ref="D10:D12"/>
    <mergeCell ref="E10:E12"/>
  </mergeCells>
  <pageMargins left="0.39374999999999999" right="0.39374999999999999" top="0.39374999999999999" bottom="0.39374999999999999" header="0.51180550000000002" footer="0.51180550000000002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workbookViewId="0">
      <selection activeCell="D62" sqref="D62"/>
    </sheetView>
  </sheetViews>
  <sheetFormatPr defaultRowHeight="15" x14ac:dyDescent="0.25"/>
  <cols>
    <col min="1" max="1" width="47" style="1" customWidth="1"/>
    <col min="2" max="2" width="26.85546875" style="1" customWidth="1"/>
    <col min="3" max="3" width="19.85546875" style="1" customWidth="1"/>
    <col min="4" max="4" width="18" style="1" customWidth="1"/>
    <col min="5" max="5" width="11.7109375" style="1" customWidth="1"/>
    <col min="6" max="6" width="9.140625" style="1" hidden="1"/>
    <col min="7" max="16384" width="9.140625" style="1"/>
  </cols>
  <sheetData>
    <row r="1" spans="1:6" ht="14.1" customHeight="1" x14ac:dyDescent="0.25">
      <c r="A1" s="125" t="s">
        <v>92</v>
      </c>
      <c r="B1" s="126"/>
      <c r="C1" s="126"/>
      <c r="D1" s="126"/>
      <c r="E1" s="15"/>
      <c r="F1" s="3"/>
    </row>
    <row r="2" spans="1:6" ht="14.1" customHeight="1" x14ac:dyDescent="0.25">
      <c r="A2" s="10"/>
      <c r="B2" s="10"/>
      <c r="C2" s="10"/>
      <c r="D2" s="10"/>
      <c r="E2" s="10"/>
      <c r="F2" s="3"/>
    </row>
    <row r="3" spans="1:6" ht="12" customHeight="1" x14ac:dyDescent="0.25">
      <c r="A3" s="121" t="s">
        <v>1</v>
      </c>
      <c r="B3" s="121" t="s">
        <v>93</v>
      </c>
      <c r="C3" s="123" t="s">
        <v>220</v>
      </c>
      <c r="D3" s="123" t="s">
        <v>216</v>
      </c>
      <c r="E3" s="121" t="s">
        <v>217</v>
      </c>
      <c r="F3" s="16"/>
    </row>
    <row r="4" spans="1:6" ht="12" customHeight="1" x14ac:dyDescent="0.25">
      <c r="A4" s="122"/>
      <c r="B4" s="122"/>
      <c r="C4" s="124"/>
      <c r="D4" s="124"/>
      <c r="E4" s="122"/>
      <c r="F4" s="16"/>
    </row>
    <row r="5" spans="1:6" ht="11.1" customHeight="1" x14ac:dyDescent="0.25">
      <c r="A5" s="122"/>
      <c r="B5" s="122"/>
      <c r="C5" s="124"/>
      <c r="D5" s="124"/>
      <c r="E5" s="122"/>
      <c r="F5" s="16"/>
    </row>
    <row r="6" spans="1:6" ht="12" customHeight="1" x14ac:dyDescent="0.25">
      <c r="A6" s="13">
        <v>1</v>
      </c>
      <c r="B6" s="91">
        <v>2</v>
      </c>
      <c r="C6" s="92" t="s">
        <v>210</v>
      </c>
      <c r="D6" s="92" t="s">
        <v>4</v>
      </c>
      <c r="E6" s="92" t="s">
        <v>5</v>
      </c>
      <c r="F6" s="19"/>
    </row>
    <row r="7" spans="1:6" ht="16.5" customHeight="1" x14ac:dyDescent="0.25">
      <c r="A7" s="87" t="s">
        <v>94</v>
      </c>
      <c r="B7" s="93" t="s">
        <v>7</v>
      </c>
      <c r="C7" s="94">
        <f>C8+C14+C24+C30+C33+C38+C47+C55+C60++C71+C78</f>
        <v>3869865.9699999997</v>
      </c>
      <c r="D7" s="94">
        <f>D8+D14+D24+D30+D33+D38+D47+D55+D60++D71+D78</f>
        <v>1704969.8199999998</v>
      </c>
      <c r="E7" s="98">
        <f>D7*100/C7</f>
        <v>44.057593550197289</v>
      </c>
      <c r="F7" s="89"/>
    </row>
    <row r="8" spans="1:6" ht="21.75" customHeight="1" x14ac:dyDescent="0.25">
      <c r="A8" s="88" t="s">
        <v>95</v>
      </c>
      <c r="B8" s="95" t="s">
        <v>96</v>
      </c>
      <c r="C8" s="96">
        <f>C9</f>
        <v>691204</v>
      </c>
      <c r="D8" s="96">
        <f>D9</f>
        <v>297090.89999999997</v>
      </c>
      <c r="E8" s="97">
        <f t="shared" ref="E8:E81" si="0">D8*100/C8</f>
        <v>42.981652305252858</v>
      </c>
      <c r="F8" s="90"/>
    </row>
    <row r="9" spans="1:6" ht="48" customHeight="1" x14ac:dyDescent="0.25">
      <c r="A9" s="104" t="s">
        <v>97</v>
      </c>
      <c r="B9" s="103" t="s">
        <v>98</v>
      </c>
      <c r="C9" s="45">
        <f>C10</f>
        <v>691204</v>
      </c>
      <c r="D9" s="45">
        <f>D10</f>
        <v>297090.89999999997</v>
      </c>
      <c r="E9" s="100">
        <f t="shared" si="0"/>
        <v>42.981652305252858</v>
      </c>
      <c r="F9" s="90"/>
    </row>
    <row r="10" spans="1:6" ht="24" customHeight="1" x14ac:dyDescent="0.25">
      <c r="A10" s="105" t="s">
        <v>99</v>
      </c>
      <c r="B10" s="103" t="s">
        <v>100</v>
      </c>
      <c r="C10" s="45">
        <f>C11+C12+C13</f>
        <v>691204</v>
      </c>
      <c r="D10" s="45">
        <f>D11+D13+D12</f>
        <v>297090.89999999997</v>
      </c>
      <c r="E10" s="98">
        <f t="shared" si="0"/>
        <v>42.981652305252858</v>
      </c>
      <c r="F10" s="90"/>
    </row>
    <row r="11" spans="1:6" ht="36.75" customHeight="1" x14ac:dyDescent="0.25">
      <c r="A11" s="105" t="s">
        <v>101</v>
      </c>
      <c r="B11" s="103" t="s">
        <v>102</v>
      </c>
      <c r="C11" s="45">
        <v>502004</v>
      </c>
      <c r="D11" s="45">
        <v>236258.58</v>
      </c>
      <c r="E11" s="102">
        <f t="shared" si="0"/>
        <v>47.063087146715965</v>
      </c>
      <c r="F11" s="90"/>
    </row>
    <row r="12" spans="1:6" ht="24" customHeight="1" x14ac:dyDescent="0.25">
      <c r="A12" s="105"/>
      <c r="B12" s="103" t="s">
        <v>271</v>
      </c>
      <c r="C12" s="45">
        <v>38800</v>
      </c>
      <c r="D12" s="45">
        <v>0</v>
      </c>
      <c r="E12" s="102">
        <f t="shared" si="0"/>
        <v>0</v>
      </c>
      <c r="F12" s="90"/>
    </row>
    <row r="13" spans="1:6" ht="36" customHeight="1" x14ac:dyDescent="0.25">
      <c r="A13" s="105" t="s">
        <v>103</v>
      </c>
      <c r="B13" s="103" t="s">
        <v>104</v>
      </c>
      <c r="C13" s="45">
        <v>150400</v>
      </c>
      <c r="D13" s="45">
        <v>60832.32</v>
      </c>
      <c r="E13" s="98">
        <f t="shared" si="0"/>
        <v>40.447021276595741</v>
      </c>
      <c r="F13" s="90"/>
    </row>
    <row r="14" spans="1:6" ht="24.75" customHeight="1" x14ac:dyDescent="0.25">
      <c r="A14" s="105" t="s">
        <v>105</v>
      </c>
      <c r="B14" s="103" t="s">
        <v>106</v>
      </c>
      <c r="C14" s="45">
        <f>C15+C20+C22</f>
        <v>958580</v>
      </c>
      <c r="D14" s="45">
        <f>D15+D20+D22</f>
        <v>458060.81</v>
      </c>
      <c r="E14" s="98">
        <f t="shared" si="0"/>
        <v>47.785350205512323</v>
      </c>
      <c r="F14" s="90"/>
    </row>
    <row r="15" spans="1:6" ht="48" customHeight="1" x14ac:dyDescent="0.25">
      <c r="A15" s="105" t="s">
        <v>97</v>
      </c>
      <c r="B15" s="103" t="s">
        <v>107</v>
      </c>
      <c r="C15" s="45">
        <f>C16</f>
        <v>885930</v>
      </c>
      <c r="D15" s="45">
        <f>D16</f>
        <v>418322.54</v>
      </c>
      <c r="E15" s="102">
        <f t="shared" si="0"/>
        <v>47.218464212748188</v>
      </c>
      <c r="F15" s="90"/>
    </row>
    <row r="16" spans="1:6" ht="24" customHeight="1" x14ac:dyDescent="0.25">
      <c r="A16" s="105" t="s">
        <v>99</v>
      </c>
      <c r="B16" s="103" t="s">
        <v>108</v>
      </c>
      <c r="C16" s="45">
        <f>C17+C18</f>
        <v>885930</v>
      </c>
      <c r="D16" s="45">
        <f>D17+D18</f>
        <v>418322.54</v>
      </c>
      <c r="E16" s="98">
        <f t="shared" si="0"/>
        <v>47.218464212748188</v>
      </c>
      <c r="F16" s="90"/>
    </row>
    <row r="17" spans="1:6" ht="24" customHeight="1" x14ac:dyDescent="0.25">
      <c r="A17" s="105" t="s">
        <v>101</v>
      </c>
      <c r="B17" s="103" t="s">
        <v>109</v>
      </c>
      <c r="C17" s="45">
        <v>681360</v>
      </c>
      <c r="D17" s="45">
        <v>335542.06</v>
      </c>
      <c r="E17" s="98">
        <f t="shared" si="0"/>
        <v>49.245928730773748</v>
      </c>
      <c r="F17" s="90"/>
    </row>
    <row r="18" spans="1:6" ht="36" customHeight="1" x14ac:dyDescent="0.25">
      <c r="A18" s="105" t="s">
        <v>103</v>
      </c>
      <c r="B18" s="103" t="s">
        <v>110</v>
      </c>
      <c r="C18" s="45">
        <v>204570</v>
      </c>
      <c r="D18" s="45">
        <v>82780.479999999996</v>
      </c>
      <c r="E18" s="101">
        <f t="shared" si="0"/>
        <v>40.465601016766875</v>
      </c>
      <c r="F18" s="90"/>
    </row>
    <row r="19" spans="1:6" ht="24" hidden="1" customHeight="1" thickBot="1" x14ac:dyDescent="0.3">
      <c r="A19" s="105" t="s">
        <v>111</v>
      </c>
      <c r="B19" s="103" t="s">
        <v>112</v>
      </c>
      <c r="C19" s="45">
        <f>C20</f>
        <v>0</v>
      </c>
      <c r="D19" s="45">
        <f>D20</f>
        <v>0</v>
      </c>
      <c r="E19" s="99" t="e">
        <f t="shared" si="0"/>
        <v>#DIV/0!</v>
      </c>
      <c r="F19" s="90"/>
    </row>
    <row r="20" spans="1:6" ht="24" hidden="1" customHeight="1" thickBot="1" x14ac:dyDescent="0.3">
      <c r="A20" s="105" t="s">
        <v>113</v>
      </c>
      <c r="B20" s="103" t="s">
        <v>114</v>
      </c>
      <c r="C20" s="45">
        <f>C21</f>
        <v>0</v>
      </c>
      <c r="D20" s="45">
        <f>D21</f>
        <v>0</v>
      </c>
      <c r="E20" s="99" t="e">
        <f t="shared" si="0"/>
        <v>#DIV/0!</v>
      </c>
      <c r="F20" s="90"/>
    </row>
    <row r="21" spans="1:6" ht="24" hidden="1" customHeight="1" thickBot="1" x14ac:dyDescent="0.3">
      <c r="A21" s="105" t="s">
        <v>115</v>
      </c>
      <c r="B21" s="103" t="s">
        <v>116</v>
      </c>
      <c r="C21" s="45">
        <v>0</v>
      </c>
      <c r="D21" s="45">
        <v>0</v>
      </c>
      <c r="E21" s="106" t="e">
        <f t="shared" si="0"/>
        <v>#DIV/0!</v>
      </c>
      <c r="F21" s="90"/>
    </row>
    <row r="22" spans="1:6" ht="24" customHeight="1" x14ac:dyDescent="0.25">
      <c r="A22" s="105" t="s">
        <v>111</v>
      </c>
      <c r="B22" s="103" t="s">
        <v>252</v>
      </c>
      <c r="C22" s="45">
        <f>C23</f>
        <v>72650</v>
      </c>
      <c r="D22" s="45">
        <f>D23</f>
        <v>39738.269999999997</v>
      </c>
      <c r="E22" s="98">
        <f t="shared" si="0"/>
        <v>54.698238128011006</v>
      </c>
      <c r="F22" s="90"/>
    </row>
    <row r="23" spans="1:6" ht="24" customHeight="1" x14ac:dyDescent="0.25">
      <c r="A23" s="105" t="s">
        <v>113</v>
      </c>
      <c r="B23" s="103" t="s">
        <v>253</v>
      </c>
      <c r="C23" s="45">
        <v>72650</v>
      </c>
      <c r="D23" s="45">
        <v>39738.269999999997</v>
      </c>
      <c r="E23" s="98">
        <f t="shared" si="0"/>
        <v>54.698238128011006</v>
      </c>
      <c r="F23" s="90"/>
    </row>
    <row r="24" spans="1:6" ht="21" customHeight="1" x14ac:dyDescent="0.25">
      <c r="A24" s="105" t="s">
        <v>117</v>
      </c>
      <c r="B24" s="103" t="s">
        <v>118</v>
      </c>
      <c r="C24" s="45">
        <f>C25</f>
        <v>126300</v>
      </c>
      <c r="D24" s="45">
        <f>D25</f>
        <v>63150</v>
      </c>
      <c r="E24" s="98">
        <f t="shared" si="0"/>
        <v>50</v>
      </c>
      <c r="F24" s="90"/>
    </row>
    <row r="25" spans="1:6" ht="16.5" customHeight="1" x14ac:dyDescent="0.25">
      <c r="A25" s="105" t="s">
        <v>119</v>
      </c>
      <c r="B25" s="103" t="s">
        <v>120</v>
      </c>
      <c r="C25" s="45">
        <f>C26</f>
        <v>126300</v>
      </c>
      <c r="D25" s="45">
        <f>D26</f>
        <v>63150</v>
      </c>
      <c r="E25" s="98">
        <f t="shared" si="0"/>
        <v>50</v>
      </c>
      <c r="F25" s="90"/>
    </row>
    <row r="26" spans="1:6" ht="17.25" customHeight="1" x14ac:dyDescent="0.25">
      <c r="A26" s="105" t="s">
        <v>86</v>
      </c>
      <c r="B26" s="103" t="s">
        <v>121</v>
      </c>
      <c r="C26" s="45">
        <v>126300</v>
      </c>
      <c r="D26" s="45">
        <v>63150</v>
      </c>
      <c r="E26" s="98">
        <f t="shared" si="0"/>
        <v>50</v>
      </c>
      <c r="F26" s="90"/>
    </row>
    <row r="27" spans="1:6" ht="28.5" hidden="1" customHeight="1" x14ac:dyDescent="0.25">
      <c r="A27" s="105" t="s">
        <v>254</v>
      </c>
      <c r="B27" s="103" t="s">
        <v>257</v>
      </c>
      <c r="C27" s="45">
        <f>C28</f>
        <v>0</v>
      </c>
      <c r="D27" s="45">
        <f>D28</f>
        <v>0</v>
      </c>
      <c r="E27" s="98" t="e">
        <f t="shared" si="0"/>
        <v>#DIV/0!</v>
      </c>
      <c r="F27" s="90"/>
    </row>
    <row r="28" spans="1:6" ht="17.25" hidden="1" customHeight="1" x14ac:dyDescent="0.25">
      <c r="A28" s="105" t="s">
        <v>255</v>
      </c>
      <c r="B28" s="103" t="s">
        <v>258</v>
      </c>
      <c r="C28" s="45">
        <f>C29</f>
        <v>0</v>
      </c>
      <c r="D28" s="45">
        <f>D29</f>
        <v>0</v>
      </c>
      <c r="E28" s="98" t="e">
        <f t="shared" si="0"/>
        <v>#DIV/0!</v>
      </c>
      <c r="F28" s="90"/>
    </row>
    <row r="29" spans="1:6" ht="17.25" hidden="1" customHeight="1" x14ac:dyDescent="0.25">
      <c r="A29" s="105" t="s">
        <v>256</v>
      </c>
      <c r="B29" s="103" t="s">
        <v>259</v>
      </c>
      <c r="C29" s="45">
        <v>0</v>
      </c>
      <c r="D29" s="45">
        <v>0</v>
      </c>
      <c r="E29" s="98" t="e">
        <f t="shared" si="0"/>
        <v>#DIV/0!</v>
      </c>
      <c r="F29" s="90"/>
    </row>
    <row r="30" spans="1:6" ht="19.5" customHeight="1" x14ac:dyDescent="0.25">
      <c r="A30" s="105" t="s">
        <v>122</v>
      </c>
      <c r="B30" s="103" t="s">
        <v>123</v>
      </c>
      <c r="C30" s="45">
        <v>1000</v>
      </c>
      <c r="D30" s="45">
        <v>0</v>
      </c>
      <c r="E30" s="100">
        <f t="shared" si="0"/>
        <v>0</v>
      </c>
      <c r="F30" s="90"/>
    </row>
    <row r="31" spans="1:6" ht="20.25" customHeight="1" x14ac:dyDescent="0.25">
      <c r="A31" s="105" t="s">
        <v>124</v>
      </c>
      <c r="B31" s="103" t="s">
        <v>125</v>
      </c>
      <c r="C31" s="45">
        <v>1000</v>
      </c>
      <c r="D31" s="45">
        <v>0</v>
      </c>
      <c r="E31" s="100">
        <f t="shared" si="0"/>
        <v>0</v>
      </c>
      <c r="F31" s="90"/>
    </row>
    <row r="32" spans="1:6" ht="15.75" customHeight="1" x14ac:dyDescent="0.25">
      <c r="A32" s="105" t="s">
        <v>126</v>
      </c>
      <c r="B32" s="103" t="s">
        <v>127</v>
      </c>
      <c r="C32" s="45">
        <v>1000</v>
      </c>
      <c r="D32" s="45">
        <v>0</v>
      </c>
      <c r="E32" s="98">
        <f t="shared" si="0"/>
        <v>0</v>
      </c>
      <c r="F32" s="90"/>
    </row>
    <row r="33" spans="1:6" ht="21.75" customHeight="1" x14ac:dyDescent="0.25">
      <c r="A33" s="105" t="s">
        <v>128</v>
      </c>
      <c r="B33" s="103" t="s">
        <v>129</v>
      </c>
      <c r="C33" s="45">
        <f>C34+C36</f>
        <v>15412</v>
      </c>
      <c r="D33" s="45">
        <f>D34+D36</f>
        <v>10881.6</v>
      </c>
      <c r="E33" s="98">
        <f t="shared" si="0"/>
        <v>70.604723592006223</v>
      </c>
      <c r="F33" s="90"/>
    </row>
    <row r="34" spans="1:6" ht="24" customHeight="1" x14ac:dyDescent="0.25">
      <c r="A34" s="105" t="s">
        <v>111</v>
      </c>
      <c r="B34" s="103" t="s">
        <v>130</v>
      </c>
      <c r="C34" s="45">
        <f>C35</f>
        <v>13600</v>
      </c>
      <c r="D34" s="45">
        <f>D35</f>
        <v>9069.6</v>
      </c>
      <c r="E34" s="98">
        <f t="shared" si="0"/>
        <v>66.688235294117646</v>
      </c>
      <c r="F34" s="90"/>
    </row>
    <row r="35" spans="1:6" ht="24" customHeight="1" x14ac:dyDescent="0.25">
      <c r="A35" s="105" t="s">
        <v>113</v>
      </c>
      <c r="B35" s="103" t="s">
        <v>131</v>
      </c>
      <c r="C35" s="45">
        <v>13600</v>
      </c>
      <c r="D35" s="45">
        <v>9069.6</v>
      </c>
      <c r="E35" s="98">
        <f t="shared" si="0"/>
        <v>66.688235294117646</v>
      </c>
      <c r="F35" s="90"/>
    </row>
    <row r="36" spans="1:6" ht="17.25" customHeight="1" x14ac:dyDescent="0.25">
      <c r="A36" s="105" t="s">
        <v>124</v>
      </c>
      <c r="B36" s="103" t="s">
        <v>132</v>
      </c>
      <c r="C36" s="45">
        <f>C37</f>
        <v>1812</v>
      </c>
      <c r="D36" s="45">
        <f>D37</f>
        <v>1812</v>
      </c>
      <c r="E36" s="98">
        <f t="shared" si="0"/>
        <v>100</v>
      </c>
      <c r="F36" s="90"/>
    </row>
    <row r="37" spans="1:6" ht="18.75" customHeight="1" x14ac:dyDescent="0.25">
      <c r="A37" s="105" t="s">
        <v>133</v>
      </c>
      <c r="B37" s="103" t="s">
        <v>134</v>
      </c>
      <c r="C37" s="45">
        <v>1812</v>
      </c>
      <c r="D37" s="45">
        <v>1812</v>
      </c>
      <c r="E37" s="102">
        <f t="shared" si="0"/>
        <v>100</v>
      </c>
      <c r="F37" s="90"/>
    </row>
    <row r="38" spans="1:6" ht="19.5" customHeight="1" x14ac:dyDescent="0.25">
      <c r="A38" s="104" t="s">
        <v>135</v>
      </c>
      <c r="B38" s="103" t="s">
        <v>136</v>
      </c>
      <c r="C38" s="86">
        <f>C39+C43</f>
        <v>648730</v>
      </c>
      <c r="D38" s="86">
        <f>D39+D43</f>
        <v>251948.63</v>
      </c>
      <c r="E38" s="100">
        <f t="shared" si="0"/>
        <v>38.837209624959534</v>
      </c>
      <c r="F38" s="90"/>
    </row>
    <row r="39" spans="1:6" ht="48" customHeight="1" x14ac:dyDescent="0.25">
      <c r="A39" s="105" t="s">
        <v>97</v>
      </c>
      <c r="B39" s="103" t="s">
        <v>137</v>
      </c>
      <c r="C39" s="45">
        <f>C40</f>
        <v>277480</v>
      </c>
      <c r="D39" s="45">
        <f>D40</f>
        <v>120896.15</v>
      </c>
      <c r="E39" s="100">
        <f t="shared" si="0"/>
        <v>43.569320311373794</v>
      </c>
      <c r="F39" s="90"/>
    </row>
    <row r="40" spans="1:6" ht="19.5" customHeight="1" x14ac:dyDescent="0.25">
      <c r="A40" s="105" t="s">
        <v>138</v>
      </c>
      <c r="B40" s="103" t="s">
        <v>139</v>
      </c>
      <c r="C40" s="45">
        <f>C41+C42</f>
        <v>277480</v>
      </c>
      <c r="D40" s="45">
        <f>D41+D42</f>
        <v>120896.15</v>
      </c>
      <c r="E40" s="98">
        <f t="shared" si="0"/>
        <v>43.569320311373794</v>
      </c>
      <c r="F40" s="90"/>
    </row>
    <row r="41" spans="1:6" ht="24" customHeight="1" x14ac:dyDescent="0.25">
      <c r="A41" s="105" t="s">
        <v>140</v>
      </c>
      <c r="B41" s="103" t="s">
        <v>141</v>
      </c>
      <c r="C41" s="45">
        <v>214220</v>
      </c>
      <c r="D41" s="45">
        <v>95723.03</v>
      </c>
      <c r="E41" s="102">
        <f t="shared" si="0"/>
        <v>44.684450564839885</v>
      </c>
      <c r="F41" s="90"/>
    </row>
    <row r="42" spans="1:6" ht="48" customHeight="1" x14ac:dyDescent="0.25">
      <c r="A42" s="105" t="s">
        <v>142</v>
      </c>
      <c r="B42" s="103" t="s">
        <v>143</v>
      </c>
      <c r="C42" s="45">
        <v>63260</v>
      </c>
      <c r="D42" s="45">
        <v>25173.119999999999</v>
      </c>
      <c r="E42" s="98">
        <f t="shared" si="0"/>
        <v>39.793107809042048</v>
      </c>
      <c r="F42" s="90"/>
    </row>
    <row r="43" spans="1:6" ht="24" customHeight="1" x14ac:dyDescent="0.25">
      <c r="A43" s="105" t="s">
        <v>111</v>
      </c>
      <c r="B43" s="103" t="s">
        <v>144</v>
      </c>
      <c r="C43" s="45">
        <f>C44</f>
        <v>371250</v>
      </c>
      <c r="D43" s="45">
        <f>D44</f>
        <v>131052.48</v>
      </c>
      <c r="E43" s="102">
        <f t="shared" si="0"/>
        <v>35.300331313131316</v>
      </c>
      <c r="F43" s="90"/>
    </row>
    <row r="44" spans="1:6" ht="24" customHeight="1" x14ac:dyDescent="0.25">
      <c r="A44" s="105" t="s">
        <v>113</v>
      </c>
      <c r="B44" s="103" t="s">
        <v>145</v>
      </c>
      <c r="C44" s="45">
        <f>C45+C46</f>
        <v>371250</v>
      </c>
      <c r="D44" s="45">
        <f>D45+D46</f>
        <v>131052.48</v>
      </c>
      <c r="E44" s="98">
        <f t="shared" si="0"/>
        <v>35.300331313131316</v>
      </c>
      <c r="F44" s="90"/>
    </row>
    <row r="45" spans="1:6" ht="24" customHeight="1" x14ac:dyDescent="0.25">
      <c r="A45" s="105" t="s">
        <v>262</v>
      </c>
      <c r="B45" s="103" t="s">
        <v>263</v>
      </c>
      <c r="C45" s="45">
        <v>341800</v>
      </c>
      <c r="D45" s="45">
        <v>118099.43</v>
      </c>
      <c r="E45" s="98">
        <f t="shared" si="0"/>
        <v>34.552203042715036</v>
      </c>
      <c r="F45" s="90"/>
    </row>
    <row r="46" spans="1:6" ht="24" customHeight="1" x14ac:dyDescent="0.25">
      <c r="A46" s="105" t="s">
        <v>261</v>
      </c>
      <c r="B46" s="103" t="s">
        <v>264</v>
      </c>
      <c r="C46" s="45">
        <v>29450</v>
      </c>
      <c r="D46" s="45">
        <v>12953.05</v>
      </c>
      <c r="E46" s="98">
        <f t="shared" si="0"/>
        <v>43.983191850594224</v>
      </c>
      <c r="F46" s="90"/>
    </row>
    <row r="47" spans="1:6" ht="20.25" customHeight="1" x14ac:dyDescent="0.25">
      <c r="A47" s="105" t="s">
        <v>146</v>
      </c>
      <c r="B47" s="103" t="s">
        <v>147</v>
      </c>
      <c r="C47" s="45">
        <f>C48+C53</f>
        <v>112900</v>
      </c>
      <c r="D47" s="45">
        <f>D48+D53</f>
        <v>46378.14</v>
      </c>
      <c r="E47" s="98">
        <f t="shared" si="0"/>
        <v>41.078954827280782</v>
      </c>
      <c r="F47" s="90"/>
    </row>
    <row r="48" spans="1:6" ht="48" customHeight="1" x14ac:dyDescent="0.25">
      <c r="A48" s="105" t="s">
        <v>97</v>
      </c>
      <c r="B48" s="103" t="s">
        <v>148</v>
      </c>
      <c r="C48" s="45">
        <f>C49</f>
        <v>106663</v>
      </c>
      <c r="D48" s="45">
        <f>D49</f>
        <v>45529.14</v>
      </c>
      <c r="E48" s="98">
        <f t="shared" si="0"/>
        <v>42.685036048114156</v>
      </c>
      <c r="F48" s="90"/>
    </row>
    <row r="49" spans="1:6" ht="24" customHeight="1" x14ac:dyDescent="0.25">
      <c r="A49" s="105" t="s">
        <v>99</v>
      </c>
      <c r="B49" s="103" t="s">
        <v>149</v>
      </c>
      <c r="C49" s="45">
        <f>C50+C51+C52</f>
        <v>106663</v>
      </c>
      <c r="D49" s="45">
        <f>D50+++D51+++D52</f>
        <v>45529.14</v>
      </c>
      <c r="E49" s="98">
        <f t="shared" si="0"/>
        <v>42.685036048114156</v>
      </c>
      <c r="F49" s="90"/>
    </row>
    <row r="50" spans="1:6" ht="24" customHeight="1" x14ac:dyDescent="0.25">
      <c r="A50" s="105" t="s">
        <v>101</v>
      </c>
      <c r="B50" s="103" t="s">
        <v>150</v>
      </c>
      <c r="C50" s="45">
        <v>82254</v>
      </c>
      <c r="D50" s="45">
        <v>35706</v>
      </c>
      <c r="E50" s="98">
        <f t="shared" si="0"/>
        <v>43.409439054635641</v>
      </c>
      <c r="F50" s="90"/>
    </row>
    <row r="51" spans="1:6" ht="24" hidden="1" customHeight="1" x14ac:dyDescent="0.25">
      <c r="A51" s="104" t="s">
        <v>151</v>
      </c>
      <c r="B51" s="103" t="s">
        <v>152</v>
      </c>
      <c r="C51" s="45">
        <v>0</v>
      </c>
      <c r="D51" s="45">
        <v>0</v>
      </c>
      <c r="E51" s="98" t="e">
        <f t="shared" si="0"/>
        <v>#DIV/0!</v>
      </c>
      <c r="F51" s="90"/>
    </row>
    <row r="52" spans="1:6" ht="36" customHeight="1" x14ac:dyDescent="0.25">
      <c r="A52" s="105" t="s">
        <v>103</v>
      </c>
      <c r="B52" s="103" t="s">
        <v>153</v>
      </c>
      <c r="C52" s="45">
        <v>24409</v>
      </c>
      <c r="D52" s="45">
        <v>9823.14</v>
      </c>
      <c r="E52" s="102">
        <f t="shared" si="0"/>
        <v>40.243926420582575</v>
      </c>
      <c r="F52" s="90"/>
    </row>
    <row r="53" spans="1:6" ht="24" customHeight="1" x14ac:dyDescent="0.25">
      <c r="A53" s="105" t="s">
        <v>111</v>
      </c>
      <c r="B53" s="103" t="s">
        <v>154</v>
      </c>
      <c r="C53" s="45">
        <f>C54</f>
        <v>6237</v>
      </c>
      <c r="D53" s="45">
        <f>D54</f>
        <v>849</v>
      </c>
      <c r="E53" s="98">
        <f t="shared" si="0"/>
        <v>13.612313612313612</v>
      </c>
      <c r="F53" s="90"/>
    </row>
    <row r="54" spans="1:6" ht="24" customHeight="1" x14ac:dyDescent="0.25">
      <c r="A54" s="105" t="s">
        <v>113</v>
      </c>
      <c r="B54" s="103" t="s">
        <v>155</v>
      </c>
      <c r="C54" s="45">
        <v>6237</v>
      </c>
      <c r="D54" s="45">
        <v>849</v>
      </c>
      <c r="E54" s="98">
        <f t="shared" si="0"/>
        <v>13.612313612313612</v>
      </c>
      <c r="F54" s="90"/>
    </row>
    <row r="55" spans="1:6" ht="24.75" customHeight="1" x14ac:dyDescent="0.25">
      <c r="A55" s="105" t="s">
        <v>156</v>
      </c>
      <c r="B55" s="103" t="s">
        <v>157</v>
      </c>
      <c r="C55" s="45">
        <f t="shared" ref="C55:D56" si="1">C56</f>
        <v>353020.02</v>
      </c>
      <c r="D55" s="45">
        <f t="shared" si="1"/>
        <v>353020.02</v>
      </c>
      <c r="E55" s="98">
        <f t="shared" si="0"/>
        <v>100</v>
      </c>
      <c r="F55" s="90"/>
    </row>
    <row r="56" spans="1:6" ht="24" customHeight="1" x14ac:dyDescent="0.25">
      <c r="A56" s="105" t="s">
        <v>111</v>
      </c>
      <c r="B56" s="103" t="s">
        <v>158</v>
      </c>
      <c r="C56" s="45">
        <f t="shared" si="1"/>
        <v>353020.02</v>
      </c>
      <c r="D56" s="45">
        <f t="shared" si="1"/>
        <v>353020.02</v>
      </c>
      <c r="E56" s="102">
        <f t="shared" si="0"/>
        <v>100</v>
      </c>
      <c r="F56" s="90"/>
    </row>
    <row r="57" spans="1:6" ht="24" customHeight="1" x14ac:dyDescent="0.25">
      <c r="A57" s="105" t="s">
        <v>113</v>
      </c>
      <c r="B57" s="103" t="s">
        <v>159</v>
      </c>
      <c r="C57" s="45">
        <f>C58+C59</f>
        <v>353020.02</v>
      </c>
      <c r="D57" s="45">
        <f>D58+D59</f>
        <v>353020.02</v>
      </c>
      <c r="E57" s="98">
        <f t="shared" si="0"/>
        <v>100</v>
      </c>
      <c r="F57" s="90"/>
    </row>
    <row r="58" spans="1:6" ht="24" customHeight="1" x14ac:dyDescent="0.25">
      <c r="A58" s="105" t="s">
        <v>115</v>
      </c>
      <c r="B58" s="103" t="s">
        <v>160</v>
      </c>
      <c r="C58" s="45">
        <v>171020.02</v>
      </c>
      <c r="D58" s="45">
        <v>171020.02</v>
      </c>
      <c r="E58" s="98">
        <f t="shared" si="0"/>
        <v>100</v>
      </c>
      <c r="F58" s="90"/>
    </row>
    <row r="59" spans="1:6" ht="24" customHeight="1" x14ac:dyDescent="0.25">
      <c r="A59" s="105" t="s">
        <v>261</v>
      </c>
      <c r="B59" s="103" t="s">
        <v>260</v>
      </c>
      <c r="C59" s="45">
        <v>182000</v>
      </c>
      <c r="D59" s="45">
        <v>182000</v>
      </c>
      <c r="E59" s="102">
        <f t="shared" si="0"/>
        <v>100</v>
      </c>
      <c r="F59" s="90"/>
    </row>
    <row r="60" spans="1:6" ht="24.75" customHeight="1" x14ac:dyDescent="0.25">
      <c r="A60" s="105" t="s">
        <v>161</v>
      </c>
      <c r="B60" s="103" t="s">
        <v>162</v>
      </c>
      <c r="C60" s="45">
        <f t="shared" ref="C60:D62" si="2">C61</f>
        <v>30000</v>
      </c>
      <c r="D60" s="45">
        <f t="shared" si="2"/>
        <v>0</v>
      </c>
      <c r="E60" s="100">
        <f t="shared" si="0"/>
        <v>0</v>
      </c>
      <c r="F60" s="90"/>
    </row>
    <row r="61" spans="1:6" ht="24" customHeight="1" x14ac:dyDescent="0.25">
      <c r="A61" s="105" t="s">
        <v>111</v>
      </c>
      <c r="B61" s="103" t="s">
        <v>163</v>
      </c>
      <c r="C61" s="45">
        <f t="shared" si="2"/>
        <v>30000</v>
      </c>
      <c r="D61" s="45">
        <f t="shared" si="2"/>
        <v>0</v>
      </c>
      <c r="E61" s="100">
        <f t="shared" si="0"/>
        <v>0</v>
      </c>
      <c r="F61" s="90"/>
    </row>
    <row r="62" spans="1:6" ht="24" customHeight="1" x14ac:dyDescent="0.25">
      <c r="A62" s="105" t="s">
        <v>113</v>
      </c>
      <c r="B62" s="103" t="s">
        <v>164</v>
      </c>
      <c r="C62" s="45">
        <f t="shared" si="2"/>
        <v>30000</v>
      </c>
      <c r="D62" s="45">
        <f t="shared" si="2"/>
        <v>0</v>
      </c>
      <c r="E62" s="100">
        <f t="shared" si="0"/>
        <v>0</v>
      </c>
      <c r="F62" s="90"/>
    </row>
    <row r="63" spans="1:6" ht="24" customHeight="1" x14ac:dyDescent="0.25">
      <c r="A63" s="105" t="s">
        <v>115</v>
      </c>
      <c r="B63" s="103" t="s">
        <v>165</v>
      </c>
      <c r="C63" s="45">
        <v>30000</v>
      </c>
      <c r="D63" s="45">
        <v>0</v>
      </c>
      <c r="E63" s="98">
        <f t="shared" si="0"/>
        <v>0</v>
      </c>
      <c r="F63" s="90"/>
    </row>
    <row r="64" spans="1:6" ht="21" hidden="1" customHeight="1" thickBot="1" x14ac:dyDescent="0.3">
      <c r="A64" s="105" t="s">
        <v>52</v>
      </c>
      <c r="B64" s="103" t="s">
        <v>166</v>
      </c>
      <c r="C64" s="45">
        <v>0</v>
      </c>
      <c r="D64" s="45">
        <f>D65</f>
        <v>0</v>
      </c>
      <c r="E64" s="101" t="e">
        <f t="shared" si="0"/>
        <v>#DIV/0!</v>
      </c>
      <c r="F64" s="90"/>
    </row>
    <row r="65" spans="1:7" ht="19.5" hidden="1" customHeight="1" thickBot="1" x14ac:dyDescent="0.3">
      <c r="A65" s="105" t="s">
        <v>119</v>
      </c>
      <c r="B65" s="103" t="s">
        <v>167</v>
      </c>
      <c r="C65" s="45">
        <v>0</v>
      </c>
      <c r="D65" s="45">
        <f>D66</f>
        <v>0</v>
      </c>
      <c r="E65" s="99" t="e">
        <f t="shared" si="0"/>
        <v>#DIV/0!</v>
      </c>
      <c r="F65" s="90"/>
    </row>
    <row r="66" spans="1:7" ht="21" hidden="1" customHeight="1" thickBot="1" x14ac:dyDescent="0.3">
      <c r="A66" s="105" t="s">
        <v>86</v>
      </c>
      <c r="B66" s="103" t="s">
        <v>168</v>
      </c>
      <c r="C66" s="45">
        <v>0</v>
      </c>
      <c r="D66" s="45">
        <v>0</v>
      </c>
      <c r="E66" s="106" t="e">
        <f t="shared" si="0"/>
        <v>#DIV/0!</v>
      </c>
      <c r="F66" s="90"/>
    </row>
    <row r="67" spans="1:7" ht="24.75" hidden="1" customHeight="1" x14ac:dyDescent="0.25">
      <c r="A67" s="105" t="s">
        <v>169</v>
      </c>
      <c r="B67" s="103" t="s">
        <v>170</v>
      </c>
      <c r="C67" s="45">
        <f t="shared" ref="C67:D69" si="3">C68</f>
        <v>0</v>
      </c>
      <c r="D67" s="45">
        <f t="shared" si="3"/>
        <v>0</v>
      </c>
      <c r="E67" s="98" t="e">
        <f t="shared" si="0"/>
        <v>#DIV/0!</v>
      </c>
      <c r="F67" s="90"/>
    </row>
    <row r="68" spans="1:7" ht="24" hidden="1" customHeight="1" x14ac:dyDescent="0.25">
      <c r="A68" s="105" t="s">
        <v>111</v>
      </c>
      <c r="B68" s="103" t="s">
        <v>171</v>
      </c>
      <c r="C68" s="45">
        <f t="shared" si="3"/>
        <v>0</v>
      </c>
      <c r="D68" s="45">
        <f t="shared" si="3"/>
        <v>0</v>
      </c>
      <c r="E68" s="102" t="e">
        <f t="shared" si="0"/>
        <v>#DIV/0!</v>
      </c>
      <c r="F68" s="90"/>
    </row>
    <row r="69" spans="1:7" ht="24" hidden="1" customHeight="1" x14ac:dyDescent="0.25">
      <c r="A69" s="105" t="s">
        <v>113</v>
      </c>
      <c r="B69" s="103" t="s">
        <v>172</v>
      </c>
      <c r="C69" s="45">
        <f t="shared" si="3"/>
        <v>0</v>
      </c>
      <c r="D69" s="45">
        <f t="shared" si="3"/>
        <v>0</v>
      </c>
      <c r="E69" s="98" t="e">
        <f t="shared" si="0"/>
        <v>#DIV/0!</v>
      </c>
      <c r="F69" s="90"/>
    </row>
    <row r="70" spans="1:7" ht="24" hidden="1" customHeight="1" x14ac:dyDescent="0.25">
      <c r="A70" s="105" t="s">
        <v>115</v>
      </c>
      <c r="B70" s="103" t="s">
        <v>173</v>
      </c>
      <c r="C70" s="45">
        <v>0</v>
      </c>
      <c r="D70" s="45">
        <v>0</v>
      </c>
      <c r="E70" s="98" t="e">
        <f t="shared" si="0"/>
        <v>#DIV/0!</v>
      </c>
      <c r="F70" s="90"/>
    </row>
    <row r="71" spans="1:7" ht="21" customHeight="1" x14ac:dyDescent="0.25">
      <c r="A71" s="104" t="s">
        <v>174</v>
      </c>
      <c r="B71" s="103" t="s">
        <v>175</v>
      </c>
      <c r="C71" s="45">
        <f t="shared" ref="C71:D72" si="4">C72</f>
        <v>895279.95</v>
      </c>
      <c r="D71" s="45">
        <f t="shared" si="4"/>
        <v>208839.72000000003</v>
      </c>
      <c r="E71" s="108">
        <f t="shared" si="0"/>
        <v>23.326750476205799</v>
      </c>
      <c r="F71" s="21"/>
      <c r="G71" s="111"/>
    </row>
    <row r="72" spans="1:7" ht="24" customHeight="1" x14ac:dyDescent="0.25">
      <c r="A72" s="105" t="s">
        <v>111</v>
      </c>
      <c r="B72" s="103" t="s">
        <v>176</v>
      </c>
      <c r="C72" s="45">
        <f t="shared" si="4"/>
        <v>895279.95</v>
      </c>
      <c r="D72" s="45">
        <f t="shared" si="4"/>
        <v>208839.72000000003</v>
      </c>
      <c r="E72" s="109">
        <f t="shared" si="0"/>
        <v>23.326750476205799</v>
      </c>
      <c r="F72" s="21"/>
      <c r="G72" s="111"/>
    </row>
    <row r="73" spans="1:7" ht="24" customHeight="1" x14ac:dyDescent="0.25">
      <c r="A73" s="105" t="s">
        <v>113</v>
      </c>
      <c r="B73" s="103" t="s">
        <v>177</v>
      </c>
      <c r="C73" s="45">
        <f>C74+C75</f>
        <v>895279.95</v>
      </c>
      <c r="D73" s="45">
        <f>D74+D75</f>
        <v>208839.72000000003</v>
      </c>
      <c r="E73" s="107">
        <f t="shared" si="0"/>
        <v>23.326750476205799</v>
      </c>
      <c r="F73" s="21"/>
      <c r="G73" s="111"/>
    </row>
    <row r="74" spans="1:7" ht="24" customHeight="1" x14ac:dyDescent="0.25">
      <c r="A74" s="105" t="s">
        <v>115</v>
      </c>
      <c r="B74" s="103" t="s">
        <v>178</v>
      </c>
      <c r="C74" s="45">
        <v>669479.94999999995</v>
      </c>
      <c r="D74" s="45">
        <v>152382.39000000001</v>
      </c>
      <c r="E74" s="107">
        <f t="shared" si="0"/>
        <v>22.76130748949241</v>
      </c>
      <c r="F74" s="21"/>
      <c r="G74" s="111"/>
    </row>
    <row r="75" spans="1:7" ht="22.5" customHeight="1" x14ac:dyDescent="0.25">
      <c r="A75" s="105" t="s">
        <v>261</v>
      </c>
      <c r="B75" s="103" t="s">
        <v>265</v>
      </c>
      <c r="C75" s="45">
        <v>225800</v>
      </c>
      <c r="D75" s="45">
        <v>56457.33</v>
      </c>
      <c r="E75" s="107">
        <f t="shared" si="0"/>
        <v>25.003246235606731</v>
      </c>
      <c r="F75" s="21"/>
      <c r="G75" s="111"/>
    </row>
    <row r="76" spans="1:7" ht="19.5" hidden="1" customHeight="1" x14ac:dyDescent="0.25">
      <c r="A76" s="105" t="s">
        <v>111</v>
      </c>
      <c r="B76" s="103" t="s">
        <v>237</v>
      </c>
      <c r="C76" s="45">
        <f>C77</f>
        <v>0</v>
      </c>
      <c r="D76" s="45">
        <f>D77</f>
        <v>0</v>
      </c>
      <c r="E76" s="107" t="e">
        <f t="shared" si="0"/>
        <v>#DIV/0!</v>
      </c>
      <c r="F76" s="21"/>
      <c r="G76" s="111"/>
    </row>
    <row r="77" spans="1:7" ht="21" hidden="1" customHeight="1" x14ac:dyDescent="0.25">
      <c r="A77" s="105" t="s">
        <v>113</v>
      </c>
      <c r="B77" s="103" t="s">
        <v>238</v>
      </c>
      <c r="C77" s="45">
        <v>0</v>
      </c>
      <c r="D77" s="45">
        <v>0</v>
      </c>
      <c r="E77" s="108" t="e">
        <f t="shared" si="0"/>
        <v>#DIV/0!</v>
      </c>
      <c r="F77" s="21"/>
      <c r="G77" s="111"/>
    </row>
    <row r="78" spans="1:7" ht="21.75" customHeight="1" x14ac:dyDescent="0.25">
      <c r="A78" s="105" t="s">
        <v>179</v>
      </c>
      <c r="B78" s="103" t="s">
        <v>180</v>
      </c>
      <c r="C78" s="45">
        <f t="shared" ref="C78:D80" si="5">C79</f>
        <v>37440</v>
      </c>
      <c r="D78" s="45">
        <f t="shared" si="5"/>
        <v>15600</v>
      </c>
      <c r="E78" s="108">
        <f t="shared" si="0"/>
        <v>41.666666666666664</v>
      </c>
      <c r="F78" s="21"/>
      <c r="G78" s="111"/>
    </row>
    <row r="79" spans="1:7" ht="20.25" customHeight="1" x14ac:dyDescent="0.25">
      <c r="A79" s="105" t="s">
        <v>181</v>
      </c>
      <c r="B79" s="103" t="s">
        <v>182</v>
      </c>
      <c r="C79" s="45">
        <f t="shared" si="5"/>
        <v>37440</v>
      </c>
      <c r="D79" s="45">
        <f t="shared" si="5"/>
        <v>15600</v>
      </c>
      <c r="E79" s="109">
        <f t="shared" si="0"/>
        <v>41.666666666666664</v>
      </c>
      <c r="F79" s="21"/>
      <c r="G79" s="111"/>
    </row>
    <row r="80" spans="1:7" ht="24" customHeight="1" x14ac:dyDescent="0.25">
      <c r="A80" s="105" t="s">
        <v>183</v>
      </c>
      <c r="B80" s="103" t="s">
        <v>184</v>
      </c>
      <c r="C80" s="45">
        <f t="shared" si="5"/>
        <v>37440</v>
      </c>
      <c r="D80" s="45">
        <f t="shared" si="5"/>
        <v>15600</v>
      </c>
      <c r="E80" s="107">
        <f t="shared" si="0"/>
        <v>41.666666666666664</v>
      </c>
      <c r="F80" s="21"/>
      <c r="G80" s="111"/>
    </row>
    <row r="81" spans="1:7" ht="24" customHeight="1" x14ac:dyDescent="0.25">
      <c r="A81" s="105" t="s">
        <v>185</v>
      </c>
      <c r="B81" s="103" t="s">
        <v>186</v>
      </c>
      <c r="C81" s="45">
        <v>37440</v>
      </c>
      <c r="D81" s="45">
        <v>15600</v>
      </c>
      <c r="E81" s="108">
        <f t="shared" si="0"/>
        <v>41.666666666666664</v>
      </c>
      <c r="F81" s="21"/>
      <c r="G81" s="111"/>
    </row>
    <row r="82" spans="1:7" x14ac:dyDescent="0.25">
      <c r="E82" s="110"/>
    </row>
  </sheetData>
  <mergeCells count="6">
    <mergeCell ref="E3:E5"/>
    <mergeCell ref="A1:D1"/>
    <mergeCell ref="A3:A5"/>
    <mergeCell ref="B3:B5"/>
    <mergeCell ref="C3:C5"/>
    <mergeCell ref="D3:D5"/>
  </mergeCells>
  <pageMargins left="0.39374999999999999" right="0.39374999999999999" top="0.39374999999999999" bottom="0.39374999999999999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E12" sqref="E12"/>
    </sheetView>
  </sheetViews>
  <sheetFormatPr defaultRowHeight="15" x14ac:dyDescent="0.25"/>
  <cols>
    <col min="1" max="1" width="50.7109375" style="1" customWidth="1"/>
    <col min="2" max="2" width="13.28515625" style="1" hidden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23"/>
      <c r="B1" s="24"/>
      <c r="C1" s="25"/>
      <c r="D1" s="9"/>
      <c r="E1" s="26"/>
      <c r="F1" s="15"/>
      <c r="G1" s="7"/>
    </row>
    <row r="2" spans="1:7" ht="14.1" customHeight="1" x14ac:dyDescent="0.25">
      <c r="A2" s="125" t="s">
        <v>187</v>
      </c>
      <c r="B2" s="126"/>
      <c r="C2" s="126"/>
      <c r="D2" s="126"/>
      <c r="E2" s="126"/>
      <c r="F2" s="126"/>
      <c r="G2" s="7"/>
    </row>
    <row r="3" spans="1:7" ht="12" customHeight="1" x14ac:dyDescent="0.25">
      <c r="A3" s="27"/>
      <c r="B3" s="28"/>
      <c r="C3" s="29"/>
      <c r="D3" s="30"/>
      <c r="E3" s="31"/>
      <c r="F3" s="32"/>
      <c r="G3" s="7"/>
    </row>
    <row r="4" spans="1:7" ht="13.5" customHeight="1" x14ac:dyDescent="0.25">
      <c r="A4" s="121" t="s">
        <v>1</v>
      </c>
      <c r="B4" s="121" t="s">
        <v>2</v>
      </c>
      <c r="C4" s="121" t="s">
        <v>188</v>
      </c>
      <c r="D4" s="121" t="s">
        <v>220</v>
      </c>
      <c r="E4" s="121" t="s">
        <v>216</v>
      </c>
      <c r="F4" s="121" t="s">
        <v>217</v>
      </c>
      <c r="G4" s="7"/>
    </row>
    <row r="5" spans="1:7" ht="12" customHeight="1" x14ac:dyDescent="0.25">
      <c r="A5" s="122"/>
      <c r="B5" s="122"/>
      <c r="C5" s="122"/>
      <c r="D5" s="122"/>
      <c r="E5" s="122"/>
      <c r="F5" s="122"/>
      <c r="G5" s="7"/>
    </row>
    <row r="6" spans="1:7" ht="12" customHeight="1" x14ac:dyDescent="0.25">
      <c r="A6" s="122"/>
      <c r="B6" s="122"/>
      <c r="C6" s="122"/>
      <c r="D6" s="122"/>
      <c r="E6" s="122"/>
      <c r="F6" s="122"/>
      <c r="G6" s="7"/>
    </row>
    <row r="7" spans="1:7" ht="11.25" customHeight="1" x14ac:dyDescent="0.25">
      <c r="A7" s="122"/>
      <c r="B7" s="122"/>
      <c r="C7" s="122"/>
      <c r="D7" s="122"/>
      <c r="E7" s="122"/>
      <c r="F7" s="122"/>
      <c r="G7" s="7"/>
    </row>
    <row r="8" spans="1:7" ht="10.5" customHeight="1" x14ac:dyDescent="0.25">
      <c r="A8" s="122"/>
      <c r="B8" s="122"/>
      <c r="C8" s="122"/>
      <c r="D8" s="122"/>
      <c r="E8" s="122"/>
      <c r="F8" s="122"/>
      <c r="G8" s="7"/>
    </row>
    <row r="9" spans="1:7" ht="12" customHeight="1" x14ac:dyDescent="0.25">
      <c r="A9" s="13">
        <v>1</v>
      </c>
      <c r="B9" s="14">
        <v>2</v>
      </c>
      <c r="C9" s="17">
        <v>2</v>
      </c>
      <c r="D9" s="18" t="s">
        <v>210</v>
      </c>
      <c r="E9" s="18" t="s">
        <v>4</v>
      </c>
      <c r="F9" s="18" t="s">
        <v>5</v>
      </c>
      <c r="G9" s="7"/>
    </row>
    <row r="10" spans="1:7" ht="18" customHeight="1" x14ac:dyDescent="0.25">
      <c r="A10" s="22" t="s">
        <v>189</v>
      </c>
      <c r="B10" s="33">
        <v>500</v>
      </c>
      <c r="C10" s="49" t="s">
        <v>7</v>
      </c>
      <c r="D10" s="50">
        <f>D15+D16</f>
        <v>150255.96999999974</v>
      </c>
      <c r="E10" s="50">
        <f>E15+E16</f>
        <v>-8014.3900000001304</v>
      </c>
      <c r="F10" s="51">
        <f>D10-E10</f>
        <v>158270.35999999987</v>
      </c>
      <c r="G10" s="7"/>
    </row>
    <row r="11" spans="1:7" ht="14.1" customHeight="1" x14ac:dyDescent="0.25">
      <c r="A11" s="35" t="s">
        <v>190</v>
      </c>
      <c r="B11" s="34">
        <v>700</v>
      </c>
      <c r="C11" s="52" t="s">
        <v>191</v>
      </c>
      <c r="D11" s="53">
        <f t="shared" ref="D11:E14" si="0">D12</f>
        <v>-3719610</v>
      </c>
      <c r="E11" s="53">
        <f t="shared" si="0"/>
        <v>-1712984.21</v>
      </c>
      <c r="F11" s="54" t="s">
        <v>31</v>
      </c>
      <c r="G11" s="7"/>
    </row>
    <row r="12" spans="1:7" ht="14.1" customHeight="1" x14ac:dyDescent="0.25">
      <c r="A12" s="35" t="s">
        <v>192</v>
      </c>
      <c r="B12" s="34">
        <v>710</v>
      </c>
      <c r="C12" s="52" t="s">
        <v>193</v>
      </c>
      <c r="D12" s="53">
        <f t="shared" si="0"/>
        <v>-3719610</v>
      </c>
      <c r="E12" s="53">
        <f t="shared" si="0"/>
        <v>-1712984.21</v>
      </c>
      <c r="F12" s="55" t="s">
        <v>194</v>
      </c>
      <c r="G12" s="7"/>
    </row>
    <row r="13" spans="1:7" ht="15" customHeight="1" x14ac:dyDescent="0.25">
      <c r="A13" s="20" t="s">
        <v>195</v>
      </c>
      <c r="B13" s="34">
        <v>710</v>
      </c>
      <c r="C13" s="52" t="s">
        <v>196</v>
      </c>
      <c r="D13" s="53">
        <f t="shared" si="0"/>
        <v>-3719610</v>
      </c>
      <c r="E13" s="53">
        <f t="shared" si="0"/>
        <v>-1712984.21</v>
      </c>
      <c r="F13" s="55" t="s">
        <v>194</v>
      </c>
      <c r="G13" s="7"/>
    </row>
    <row r="14" spans="1:7" ht="15" customHeight="1" x14ac:dyDescent="0.25">
      <c r="A14" s="20" t="s">
        <v>197</v>
      </c>
      <c r="B14" s="34">
        <v>710</v>
      </c>
      <c r="C14" s="52" t="s">
        <v>198</v>
      </c>
      <c r="D14" s="53">
        <f>D15</f>
        <v>-3719610</v>
      </c>
      <c r="E14" s="53">
        <f t="shared" si="0"/>
        <v>-1712984.21</v>
      </c>
      <c r="F14" s="55" t="s">
        <v>194</v>
      </c>
      <c r="G14" s="7"/>
    </row>
    <row r="15" spans="1:7" ht="24" customHeight="1" x14ac:dyDescent="0.25">
      <c r="A15" s="20" t="s">
        <v>199</v>
      </c>
      <c r="B15" s="34">
        <v>710</v>
      </c>
      <c r="C15" s="52" t="s">
        <v>200</v>
      </c>
      <c r="D15" s="53">
        <v>-3719610</v>
      </c>
      <c r="E15" s="53">
        <v>-1712984.21</v>
      </c>
      <c r="F15" s="55" t="s">
        <v>194</v>
      </c>
      <c r="G15" s="7"/>
    </row>
    <row r="16" spans="1:7" ht="14.1" customHeight="1" x14ac:dyDescent="0.25">
      <c r="A16" s="35" t="s">
        <v>201</v>
      </c>
      <c r="B16" s="34">
        <v>720</v>
      </c>
      <c r="C16" s="52" t="s">
        <v>202</v>
      </c>
      <c r="D16" s="53">
        <f t="shared" ref="D16:E18" si="1">D17</f>
        <v>3869865.9699999997</v>
      </c>
      <c r="E16" s="53">
        <f t="shared" si="1"/>
        <v>1704969.8199999998</v>
      </c>
      <c r="F16" s="55" t="s">
        <v>194</v>
      </c>
      <c r="G16" s="7"/>
    </row>
    <row r="17" spans="1:7" ht="15" customHeight="1" x14ac:dyDescent="0.25">
      <c r="A17" s="20" t="s">
        <v>203</v>
      </c>
      <c r="B17" s="34">
        <v>720</v>
      </c>
      <c r="C17" s="56" t="s">
        <v>204</v>
      </c>
      <c r="D17" s="53">
        <f t="shared" si="1"/>
        <v>3869865.9699999997</v>
      </c>
      <c r="E17" s="53">
        <f t="shared" si="1"/>
        <v>1704969.8199999998</v>
      </c>
      <c r="F17" s="55" t="s">
        <v>194</v>
      </c>
      <c r="G17" s="7"/>
    </row>
    <row r="18" spans="1:7" ht="15" customHeight="1" x14ac:dyDescent="0.25">
      <c r="A18" s="20" t="s">
        <v>205</v>
      </c>
      <c r="B18" s="34">
        <v>720</v>
      </c>
      <c r="C18" s="56" t="s">
        <v>206</v>
      </c>
      <c r="D18" s="53">
        <f t="shared" si="1"/>
        <v>3869865.9699999997</v>
      </c>
      <c r="E18" s="53">
        <f t="shared" si="1"/>
        <v>1704969.8199999998</v>
      </c>
      <c r="F18" s="55" t="s">
        <v>194</v>
      </c>
      <c r="G18" s="7"/>
    </row>
    <row r="19" spans="1:7" ht="24" customHeight="1" x14ac:dyDescent="0.25">
      <c r="A19" s="20" t="s">
        <v>207</v>
      </c>
      <c r="B19" s="34">
        <v>720</v>
      </c>
      <c r="C19" s="56" t="s">
        <v>208</v>
      </c>
      <c r="D19" s="53">
        <f>Расходы!C7</f>
        <v>3869865.9699999997</v>
      </c>
      <c r="E19" s="53">
        <f>Расходы!D7</f>
        <v>1704969.8199999998</v>
      </c>
      <c r="F19" s="55" t="s">
        <v>194</v>
      </c>
      <c r="G19" s="7"/>
    </row>
    <row r="20" spans="1:7" hidden="1" x14ac:dyDescent="0.25">
      <c r="A20" s="36" t="s">
        <v>209</v>
      </c>
      <c r="B20" s="36"/>
      <c r="C20" s="36"/>
      <c r="D20" s="36"/>
      <c r="E20" s="36"/>
      <c r="F20" s="36"/>
      <c r="G20" s="7"/>
    </row>
    <row r="21" spans="1:7" hidden="1" x14ac:dyDescent="0.25">
      <c r="A21" s="127" t="s">
        <v>209</v>
      </c>
      <c r="B21" s="128"/>
      <c r="C21" s="128"/>
      <c r="D21" s="128"/>
      <c r="E21" s="128"/>
      <c r="F21" s="128"/>
      <c r="G21" s="7"/>
    </row>
    <row r="22" spans="1:7" hidden="1" x14ac:dyDescent="0.25">
      <c r="A22" s="37" t="s">
        <v>209</v>
      </c>
      <c r="B22" s="37"/>
      <c r="C22" s="37"/>
      <c r="D22" s="37"/>
      <c r="E22" s="37"/>
      <c r="F22" s="37"/>
      <c r="G22" s="7"/>
    </row>
  </sheetData>
  <mergeCells count="8">
    <mergeCell ref="A21:F21"/>
    <mergeCell ref="A2:F2"/>
    <mergeCell ref="A4:A8"/>
    <mergeCell ref="B4:B8"/>
    <mergeCell ref="C4:C8"/>
    <mergeCell ref="D4:D8"/>
    <mergeCell ref="E4:E8"/>
    <mergeCell ref="F4:F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11ED8AD-ABF1-4D80-9C4A-E11422507D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2023-07-11T07:20:06Z</cp:lastPrinted>
  <dcterms:created xsi:type="dcterms:W3CDTF">2018-04-18T08:41:41Z</dcterms:created>
  <dcterms:modified xsi:type="dcterms:W3CDTF">2023-07-13T11:14:59Z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C:\inetpub\wwwroot\smart\temp\ReportManager\SV_0503117M_20160101_102.xlsx</vt:lpwstr>
  </property>
  <property fmtid="{D5CDD505-2E9C-101B-9397-08002B2CF9AE}" pid="3" name="Report Name">
    <vt:lpwstr>C__inetpub_wwwroot_smart_temp_ReportManager_SV_0503117M_20160101_102.xlsx</vt:lpwstr>
  </property>
</Properties>
</file>