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изменения Программы\"/>
    </mc:Choice>
  </mc:AlternateContent>
  <bookViews>
    <workbookView xWindow="240" yWindow="120" windowWidth="15480" windowHeight="7365" activeTab="1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4'!$A$8:$Q$95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4'!$A$1:$O$95</definedName>
  </definedNames>
  <calcPr calcId="162913"/>
</workbook>
</file>

<file path=xl/calcChain.xml><?xml version="1.0" encoding="utf-8"?>
<calcChain xmlns="http://schemas.openxmlformats.org/spreadsheetml/2006/main">
  <c r="H13" i="6" l="1"/>
  <c r="O26" i="6" l="1"/>
  <c r="I13" i="6" l="1"/>
  <c r="G13" i="6"/>
  <c r="G9" i="6"/>
  <c r="F13" i="6"/>
  <c r="F9" i="6" s="1"/>
  <c r="I9" i="6"/>
  <c r="G19" i="6"/>
  <c r="F19" i="6"/>
  <c r="E19" i="6"/>
  <c r="M10" i="6" l="1"/>
  <c r="M9" i="6" s="1"/>
  <c r="N10" i="6"/>
  <c r="N9" i="6" s="1"/>
  <c r="E11" i="6"/>
  <c r="O11" i="6" s="1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H19" i="6"/>
  <c r="H15" i="6" s="1"/>
  <c r="E21" i="6"/>
  <c r="F21" i="6"/>
  <c r="F20" i="6" s="1"/>
  <c r="G21" i="6"/>
  <c r="G20" i="6" s="1"/>
  <c r="H21" i="6"/>
  <c r="H20" i="6" s="1"/>
  <c r="I21" i="6"/>
  <c r="I20" i="6" s="1"/>
  <c r="E26" i="6"/>
  <c r="E10" i="6" s="1"/>
  <c r="F26" i="6"/>
  <c r="F10" i="6" s="1"/>
  <c r="G26" i="6"/>
  <c r="G25" i="6" s="1"/>
  <c r="G10" i="6" s="1"/>
  <c r="H26" i="6"/>
  <c r="H25" i="6" s="1"/>
  <c r="H10" i="6" s="1"/>
  <c r="I26" i="6"/>
  <c r="O25" i="6" s="1"/>
  <c r="E30" i="6"/>
  <c r="F30" i="6"/>
  <c r="G30" i="6"/>
  <c r="H30" i="6"/>
  <c r="I30" i="6"/>
  <c r="O31" i="6"/>
  <c r="O30" i="6" s="1"/>
  <c r="O32" i="6"/>
  <c r="O33" i="6"/>
  <c r="O34" i="6"/>
  <c r="G35" i="6"/>
  <c r="I35" i="6"/>
  <c r="M35" i="6"/>
  <c r="N35" i="6"/>
  <c r="O37" i="6"/>
  <c r="O38" i="6"/>
  <c r="O39" i="6"/>
  <c r="E40" i="6"/>
  <c r="O40" i="6" s="1"/>
  <c r="F40" i="6"/>
  <c r="F35" i="6" s="1"/>
  <c r="G40" i="6"/>
  <c r="H40" i="6"/>
  <c r="H35" i="6" s="1"/>
  <c r="I40" i="6"/>
  <c r="F41" i="6"/>
  <c r="H41" i="6"/>
  <c r="M41" i="6"/>
  <c r="N41" i="6"/>
  <c r="O42" i="6"/>
  <c r="O43" i="6"/>
  <c r="O44" i="6"/>
  <c r="E45" i="6"/>
  <c r="E41" i="6" s="1"/>
  <c r="F45" i="6"/>
  <c r="G45" i="6"/>
  <c r="G41" i="6" s="1"/>
  <c r="H45" i="6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F57" i="6"/>
  <c r="H57" i="6"/>
  <c r="M57" i="6"/>
  <c r="N57" i="6"/>
  <c r="O58" i="6"/>
  <c r="O59" i="6"/>
  <c r="O60" i="6"/>
  <c r="E61" i="6"/>
  <c r="E57" i="6" s="1"/>
  <c r="F61" i="6"/>
  <c r="G61" i="6"/>
  <c r="G57" i="6" s="1"/>
  <c r="H61" i="6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E73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82" i="6"/>
  <c r="F82" i="6"/>
  <c r="G82" i="6"/>
  <c r="H82" i="6"/>
  <c r="I82" i="6"/>
  <c r="L82" i="6"/>
  <c r="M82" i="6"/>
  <c r="N82" i="6"/>
  <c r="O82" i="6"/>
  <c r="O83" i="6"/>
  <c r="E87" i="6"/>
  <c r="I87" i="6"/>
  <c r="O88" i="6"/>
  <c r="O89" i="6"/>
  <c r="O90" i="6"/>
  <c r="E92" i="6"/>
  <c r="I92" i="6"/>
  <c r="O92" i="6" s="1"/>
  <c r="O93" i="6"/>
  <c r="O94" i="6"/>
  <c r="O95" i="6"/>
  <c r="O96" i="6"/>
  <c r="E8" i="5"/>
  <c r="F8" i="5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4" i="5"/>
  <c r="E35" i="6" l="1"/>
  <c r="E68" i="6"/>
  <c r="E13" i="6"/>
  <c r="E9" i="6" s="1"/>
  <c r="O46" i="6"/>
  <c r="H68" i="6"/>
  <c r="O73" i="6"/>
  <c r="I19" i="6"/>
  <c r="M8" i="5"/>
  <c r="O21" i="6"/>
  <c r="O68" i="6"/>
  <c r="O57" i="6"/>
  <c r="O41" i="6"/>
  <c r="O35" i="6"/>
  <c r="I25" i="6"/>
  <c r="I10" i="6" s="1"/>
  <c r="E25" i="6"/>
  <c r="E20" i="6"/>
  <c r="O20" i="6" s="1"/>
  <c r="I15" i="6"/>
  <c r="O15" i="6" s="1"/>
  <c r="O61" i="6"/>
  <c r="O45" i="6"/>
  <c r="F25" i="6"/>
  <c r="O13" i="6" l="1"/>
  <c r="H9" i="6"/>
  <c r="O19" i="6"/>
  <c r="O10" i="6"/>
  <c r="O9" i="6"/>
</calcChain>
</file>

<file path=xl/sharedStrings.xml><?xml version="1.0" encoding="utf-8"?>
<sst xmlns="http://schemas.openxmlformats.org/spreadsheetml/2006/main" count="231" uniqueCount="66">
  <si>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</si>
  <si>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</si>
  <si>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</si>
  <si>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</si>
  <si>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</si>
  <si>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</si>
  <si>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</si>
  <si>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</si>
  <si>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</si>
  <si>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</si>
  <si>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</si>
  <si>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</si>
  <si>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</si>
  <si>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</si>
  <si>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</si>
  <si>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</si>
  <si>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</si>
  <si>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</si>
  <si>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</si>
  <si>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</si>
  <si>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</si>
  <si>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</si>
  <si>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</si>
  <si>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</si>
  <si>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</si>
  <si>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</si>
  <si>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</si>
  <si>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</si>
  <si>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</si>
  <si>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</si>
  <si>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</si>
  <si>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</si>
  <si>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</si>
  <si>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</si>
  <si>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</si>
  <si>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</si>
  <si>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</si>
  <si>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</si>
  <si>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</si>
  <si>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</si>
  <si>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</si>
  <si>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</si>
  <si>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</si>
  <si>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</si>
  <si>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</si>
  <si>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</si>
  <si>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</si>
  <si>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</si>
  <si>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</si>
  <si>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</si>
  <si>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</si>
  <si>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</si>
  <si>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</si>
  <si>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</si>
  <si>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Обеспечение проведения выборов и референдумов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</si>
  <si>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</si>
  <si>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</si>
  <si>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</si>
  <si>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</si>
  <si>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«Создание условий для развития Среднетойменского сельского поселения» на 2020-2024 годы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</si>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</sst>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70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="60" zoomScaleNormal="75" workbookViewId="0">
      <selection activeCell="F10" sqref="F10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38" t="s">
        <v>48</v>
      </c>
      <c r="J1" s="38"/>
      <c r="K1" s="38"/>
      <c r="L1" s="38"/>
      <c r="M1" s="38"/>
    </row>
    <row r="2" spans="1:13" x14ac:dyDescent="0.25">
      <c r="I2" s="38" t="s">
        <v>1</v>
      </c>
      <c r="J2" s="38"/>
      <c r="K2" s="38"/>
      <c r="L2" s="38"/>
      <c r="M2" s="38"/>
    </row>
    <row r="4" spans="1:13" s="18" customFormat="1" x14ac:dyDescent="0.25">
      <c r="A4" s="34" t="s">
        <v>47</v>
      </c>
      <c r="B4" s="34"/>
      <c r="C4" s="34"/>
      <c r="D4" s="34"/>
      <c r="E4" s="34"/>
      <c r="F4" s="34"/>
      <c r="G4" s="34"/>
      <c r="H4" s="34"/>
      <c r="I4" s="34"/>
      <c r="J4" s="1"/>
      <c r="K4" s="1"/>
      <c r="L4" s="1"/>
    </row>
    <row r="6" spans="1:13" s="16" customFormat="1" x14ac:dyDescent="0.25">
      <c r="A6" s="39" t="s">
        <v>0</v>
      </c>
      <c r="B6" s="41" t="s">
        <v>46</v>
      </c>
      <c r="C6" s="42" t="s">
        <v>45</v>
      </c>
      <c r="D6" s="41" t="s">
        <v>44</v>
      </c>
      <c r="E6" s="35" t="s">
        <v>43</v>
      </c>
      <c r="F6" s="36"/>
      <c r="G6" s="36"/>
      <c r="H6" s="36"/>
      <c r="I6" s="36"/>
      <c r="J6" s="36"/>
      <c r="K6" s="36"/>
      <c r="L6" s="36"/>
      <c r="M6" s="37"/>
    </row>
    <row r="7" spans="1:13" s="16" customFormat="1" x14ac:dyDescent="0.25">
      <c r="A7" s="40"/>
      <c r="B7" s="41"/>
      <c r="C7" s="43"/>
      <c r="D7" s="41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E9+E10+E11+E12++E13+E14+E15+++E17+E18+E19+E20+E21+E22</f>
        <v>3669.8660000000004</v>
      </c>
      <c r="F8" s="5">
        <f>F9+F10+F11+F12++F13+F14+F15+++F17+F18+F19+F20+F21+F22</f>
        <v>3385.1</v>
      </c>
      <c r="G8" s="5">
        <f>G9+G10+G11+G12++G13+G14+G15+++G17+G18+G19+G20+G21+G22</f>
        <v>3406.2000000000003</v>
      </c>
      <c r="H8" s="5">
        <f>H9+H10+H11+H12++H13+H14+H15+++H17+H18+H19+H20+H21+H22</f>
        <v>3406.2000000000003</v>
      </c>
      <c r="I8" s="5">
        <f>I9+I10+I11+I12++I13+I14+I15+++I17+I18+I19+I20+I21+I22</f>
        <v>3406.2000000000003</v>
      </c>
      <c r="J8" s="5">
        <v>0</v>
      </c>
      <c r="K8" s="5">
        <f>K9+K12+K13+K14+K15+K16+K17+K18+K19+K24+K22</f>
        <v>0</v>
      </c>
      <c r="L8" s="5">
        <v>0</v>
      </c>
      <c r="M8" s="5">
        <f t="shared" ref="M8:M22" si="0">E8+F8+G8+H8+I8</f>
        <v>17273.566000000003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2275.1260000000002</v>
      </c>
      <c r="F9" s="5">
        <v>2241.6689999999999</v>
      </c>
      <c r="G9" s="9">
        <v>2324.1889999999999</v>
      </c>
      <c r="H9" s="5">
        <v>2324.1889999999999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11489.362000000001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126.3</v>
      </c>
      <c r="G10" s="9">
        <v>126.3</v>
      </c>
      <c r="H10" s="5">
        <v>126.3</v>
      </c>
      <c r="I10" s="5">
        <v>126.3</v>
      </c>
      <c r="J10" s="5"/>
      <c r="K10" s="5"/>
      <c r="L10" s="5"/>
      <c r="M10" s="5">
        <f t="shared" si="0"/>
        <v>631.5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112.9</v>
      </c>
      <c r="F11" s="5">
        <v>118.1</v>
      </c>
      <c r="G11" s="9">
        <v>122.3</v>
      </c>
      <c r="H11" s="5">
        <v>122.3</v>
      </c>
      <c r="I11" s="5">
        <v>122.3</v>
      </c>
      <c r="J11" s="5"/>
      <c r="K11" s="5"/>
      <c r="L11" s="5"/>
      <c r="M11" s="5">
        <f t="shared" si="0"/>
        <v>597.9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v>0</v>
      </c>
      <c r="F12" s="5">
        <v>0</v>
      </c>
      <c r="G12" s="9">
        <v>0</v>
      </c>
      <c r="H12" s="5">
        <v>10</v>
      </c>
      <c r="I12" s="5"/>
      <c r="J12" s="5">
        <v>0</v>
      </c>
      <c r="K12" s="5">
        <v>0</v>
      </c>
      <c r="L12" s="5">
        <v>0</v>
      </c>
      <c r="M12" s="5">
        <f t="shared" si="0"/>
        <v>10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354.1</v>
      </c>
      <c r="G13" s="9">
        <v>373.7</v>
      </c>
      <c r="H13" s="5">
        <v>373.7</v>
      </c>
      <c r="I13" s="5">
        <v>373.7</v>
      </c>
      <c r="J13" s="5">
        <v>0</v>
      </c>
      <c r="K13" s="5">
        <v>0</v>
      </c>
      <c r="L13" s="5">
        <v>0</v>
      </c>
      <c r="M13" s="5">
        <f t="shared" si="0"/>
        <v>1828.22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10</v>
      </c>
      <c r="F14" s="5">
        <v>25</v>
      </c>
      <c r="G14" s="9">
        <v>25</v>
      </c>
      <c r="H14" s="5">
        <v>25</v>
      </c>
      <c r="I14" s="5">
        <v>25</v>
      </c>
      <c r="J14" s="5">
        <v>0</v>
      </c>
      <c r="K14" s="5">
        <v>0</v>
      </c>
      <c r="L14" s="5">
        <v>0</v>
      </c>
      <c r="M14" s="5">
        <f t="shared" si="0"/>
        <v>110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5</v>
      </c>
      <c r="I15" s="5"/>
      <c r="J15" s="5">
        <v>0</v>
      </c>
      <c r="K15" s="5">
        <v>0</v>
      </c>
      <c r="L15" s="5">
        <v>0</v>
      </c>
      <c r="M15" s="5">
        <f t="shared" si="0"/>
        <v>5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10</v>
      </c>
      <c r="I18" s="5"/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754.08</v>
      </c>
      <c r="F19" s="5">
        <v>481.49099999999999</v>
      </c>
      <c r="G19" s="9">
        <v>396.27100000000002</v>
      </c>
      <c r="H19" s="5">
        <v>351.27100000000002</v>
      </c>
      <c r="I19" s="5">
        <v>396.27100000000002</v>
      </c>
      <c r="J19" s="5">
        <v>0</v>
      </c>
      <c r="K19" s="5">
        <v>0</v>
      </c>
      <c r="L19" s="5">
        <v>0</v>
      </c>
      <c r="M19" s="5">
        <f t="shared" si="0"/>
        <v>2379.384</v>
      </c>
    </row>
    <row r="20" spans="1:13" ht="55.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>
        <v>10</v>
      </c>
      <c r="I20" s="5"/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56.25" x14ac:dyDescent="0.25">
      <c r="A22" s="8" t="s">
        <v>17</v>
      </c>
      <c r="B22" s="6" t="s">
        <v>23</v>
      </c>
      <c r="C22" s="7" t="s">
        <v>25</v>
      </c>
      <c r="D22" s="6" t="s">
        <v>21</v>
      </c>
      <c r="E22" s="5">
        <v>0</v>
      </c>
      <c r="F22" s="5">
        <v>0</v>
      </c>
      <c r="G22" s="9">
        <v>0</v>
      </c>
      <c r="H22" s="5">
        <v>10</v>
      </c>
      <c r="I22" s="5"/>
      <c r="J22" s="5">
        <v>0</v>
      </c>
      <c r="K22" s="5">
        <v>0</v>
      </c>
      <c r="L22" s="5">
        <v>0</v>
      </c>
      <c r="M22" s="5">
        <f t="shared" si="0"/>
        <v>10</v>
      </c>
    </row>
    <row r="23" spans="1:13" ht="56.25" hidden="1" x14ac:dyDescent="0.25">
      <c r="A23" s="8" t="s">
        <v>15</v>
      </c>
      <c r="B23" s="6" t="s">
        <v>23</v>
      </c>
      <c r="C23" s="7" t="s">
        <v>24</v>
      </c>
      <c r="D23" s="6" t="s">
        <v>21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</row>
    <row r="24" spans="1:13" ht="56.25" hidden="1" x14ac:dyDescent="0.25">
      <c r="A24" s="8" t="s">
        <v>16</v>
      </c>
      <c r="B24" s="6" t="s">
        <v>23</v>
      </c>
      <c r="C24" s="7" t="s">
        <v>22</v>
      </c>
      <c r="D24" s="6" t="s">
        <v>21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f>H24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6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7"/>
  <sheetViews>
    <sheetView tabSelected="1" view="pageBreakPreview" zoomScale="60" zoomScaleNormal="75" workbookViewId="0">
      <selection activeCell="E19" sqref="E19"/>
    </sheetView>
  </sheetViews>
  <sheetFormatPr defaultColWidth="17.85546875" defaultRowHeight="18.75" x14ac:dyDescent="0.3"/>
  <cols>
    <col min="1" max="1" width="17.85546875" style="20" customWidth="1"/>
    <col min="2" max="9" width="17.85546875" style="19"/>
    <col min="10" max="14" width="0" style="19" hidden="1" customWidth="1"/>
    <col min="15" max="16384" width="17.85546875" style="19"/>
  </cols>
  <sheetData>
    <row r="1" spans="1:15" x14ac:dyDescent="0.3">
      <c r="I1" s="38" t="s">
        <v>65</v>
      </c>
      <c r="J1" s="38"/>
      <c r="K1" s="38"/>
      <c r="L1" s="38"/>
      <c r="M1" s="38"/>
      <c r="N1" s="38"/>
      <c r="O1" s="38"/>
    </row>
    <row r="2" spans="1:15" x14ac:dyDescent="0.3">
      <c r="I2" s="38" t="s">
        <v>1</v>
      </c>
      <c r="J2" s="38"/>
      <c r="K2" s="38"/>
      <c r="L2" s="38"/>
      <c r="M2" s="38"/>
      <c r="N2" s="38"/>
      <c r="O2" s="38"/>
    </row>
    <row r="4" spans="1:15" x14ac:dyDescent="0.3">
      <c r="A4" s="67" t="s">
        <v>64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x14ac:dyDescent="0.3">
      <c r="A5" s="67" t="s">
        <v>63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7" spans="1:15" s="32" customFormat="1" x14ac:dyDescent="0.25">
      <c r="A7" s="69" t="s">
        <v>0</v>
      </c>
      <c r="B7" s="41" t="s">
        <v>46</v>
      </c>
      <c r="C7" s="41" t="s">
        <v>45</v>
      </c>
      <c r="D7" s="41" t="s">
        <v>62</v>
      </c>
      <c r="E7" s="41" t="s">
        <v>61</v>
      </c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1:15" s="32" customFormat="1" ht="32.25" customHeight="1" x14ac:dyDescent="0.25">
      <c r="A8" s="69"/>
      <c r="B8" s="41"/>
      <c r="C8" s="41"/>
      <c r="D8" s="41"/>
      <c r="E8" s="17" t="s">
        <v>13</v>
      </c>
      <c r="F8" s="17" t="s">
        <v>14</v>
      </c>
      <c r="G8" s="17" t="s">
        <v>20</v>
      </c>
      <c r="H8" s="17" t="s">
        <v>19</v>
      </c>
      <c r="I8" s="17" t="s">
        <v>18</v>
      </c>
      <c r="J8" s="17" t="s">
        <v>13</v>
      </c>
      <c r="K8" s="17" t="s">
        <v>14</v>
      </c>
      <c r="L8" s="17" t="s">
        <v>42</v>
      </c>
      <c r="M8" s="17" t="s">
        <v>12</v>
      </c>
      <c r="N8" s="17" t="s">
        <v>13</v>
      </c>
      <c r="O8" s="33" t="s">
        <v>60</v>
      </c>
    </row>
    <row r="9" spans="1:15" x14ac:dyDescent="0.3">
      <c r="A9" s="47"/>
      <c r="B9" s="62" t="s">
        <v>40</v>
      </c>
      <c r="C9" s="62" t="s">
        <v>59</v>
      </c>
      <c r="D9" s="10" t="s">
        <v>53</v>
      </c>
      <c r="E9" s="23">
        <f>SUM(E10:E14)</f>
        <v>3669.8660000000004</v>
      </c>
      <c r="F9" s="23">
        <f t="shared" ref="F9:I9" si="0">SUM(F10:F14)</f>
        <v>3385.1</v>
      </c>
      <c r="G9" s="23">
        <f t="shared" si="0"/>
        <v>3406.2000000000003</v>
      </c>
      <c r="H9" s="23">
        <f>H13+H10</f>
        <v>3406.2000000000003</v>
      </c>
      <c r="I9" s="23">
        <f t="shared" si="0"/>
        <v>3406.2000000000003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17273.566000000003</v>
      </c>
    </row>
    <row r="10" spans="1:15" ht="37.5" x14ac:dyDescent="0.3">
      <c r="A10" s="47"/>
      <c r="B10" s="62"/>
      <c r="C10" s="62"/>
      <c r="D10" s="10" t="s">
        <v>52</v>
      </c>
      <c r="E10" s="23">
        <f>E26</f>
        <v>112.9</v>
      </c>
      <c r="F10" s="23">
        <f>F26</f>
        <v>118.1</v>
      </c>
      <c r="G10" s="23">
        <f>G25+G75</f>
        <v>122.3</v>
      </c>
      <c r="H10" s="23">
        <f>H25</f>
        <v>122.3</v>
      </c>
      <c r="I10" s="23">
        <f>I25</f>
        <v>122.3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597.9</v>
      </c>
    </row>
    <row r="11" spans="1:15" ht="37.5" x14ac:dyDescent="0.3">
      <c r="A11" s="47"/>
      <c r="B11" s="62"/>
      <c r="C11" s="62"/>
      <c r="D11" s="10" t="s">
        <v>51</v>
      </c>
      <c r="E11" s="23">
        <f>E54</f>
        <v>0</v>
      </c>
      <c r="F11" s="23">
        <v>0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0</v>
      </c>
    </row>
    <row r="12" spans="1:15" ht="56.25" hidden="1" customHeight="1" x14ac:dyDescent="0.3">
      <c r="A12" s="47"/>
      <c r="B12" s="62"/>
      <c r="C12" s="62"/>
      <c r="D12" s="1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47"/>
      <c r="B13" s="62"/>
      <c r="C13" s="62"/>
      <c r="D13" s="44" t="s">
        <v>49</v>
      </c>
      <c r="E13" s="68">
        <f>E19+E34+E40+E45+E50+E56+E61+E67+E73+E96+E83+E80+E21</f>
        <v>3556.9660000000003</v>
      </c>
      <c r="F13" s="68">
        <f>F19+F34+F40+F45+F50+F56+F61+F67+F73+F96+F83+F80+F21</f>
        <v>3267</v>
      </c>
      <c r="G13" s="68">
        <f>G19+G34+G40+G45+G50+G56+G61+G67+G73+G96+G83+G80+G21</f>
        <v>3283.9</v>
      </c>
      <c r="H13" s="68">
        <f>H19+H34+H40+H45+H50+H56+H61+H67+H73+H96+H83+H80+H21+H77</f>
        <v>3283.9</v>
      </c>
      <c r="I13" s="68">
        <f>I19+I34+I40+I45+I50+I56+I61+I67+I73+I96+I83+I80+I21</f>
        <v>3283.9</v>
      </c>
      <c r="J13" s="68"/>
      <c r="K13" s="68"/>
      <c r="L13" s="68">
        <v>0</v>
      </c>
      <c r="M13" s="68">
        <f>M19+M34+M40+M45+M50+M56+M61+M67+M73+M96+M83</f>
        <v>0</v>
      </c>
      <c r="N13" s="68">
        <f>N19+N34+N40+N45+N50+N56+N61+N67+N73+N96+N83</f>
        <v>0</v>
      </c>
      <c r="O13" s="45">
        <f>E13+F13+G13+H13+I13</f>
        <v>16675.666000000001</v>
      </c>
    </row>
    <row r="14" spans="1:15" x14ac:dyDescent="0.3">
      <c r="A14" s="47"/>
      <c r="B14" s="62"/>
      <c r="C14" s="62"/>
      <c r="D14" s="44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46"/>
    </row>
    <row r="15" spans="1:15" x14ac:dyDescent="0.3">
      <c r="A15" s="47" t="s">
        <v>3</v>
      </c>
      <c r="B15" s="44" t="s">
        <v>23</v>
      </c>
      <c r="C15" s="48" t="s">
        <v>58</v>
      </c>
      <c r="D15" s="10" t="s">
        <v>53</v>
      </c>
      <c r="E15" s="23">
        <f>E16+E19</f>
        <v>2275.1260000000002</v>
      </c>
      <c r="F15" s="23">
        <f>F16+F19</f>
        <v>2241.6689999999999</v>
      </c>
      <c r="G15" s="23">
        <f>G16+G19</f>
        <v>2324.1889999999999</v>
      </c>
      <c r="H15" s="23">
        <f>H16+H19</f>
        <v>2324.1889999999999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11489.362000000001</v>
      </c>
    </row>
    <row r="16" spans="1:15" ht="37.5" x14ac:dyDescent="0.3">
      <c r="A16" s="47"/>
      <c r="B16" s="44"/>
      <c r="C16" s="48"/>
      <c r="D16" s="10" t="s">
        <v>52</v>
      </c>
      <c r="E16" s="23"/>
      <c r="F16" s="23"/>
      <c r="G16" s="23"/>
      <c r="H16" s="23"/>
      <c r="I16" s="23"/>
      <c r="J16" s="23"/>
      <c r="K16" s="23"/>
      <c r="L16" s="31">
        <v>0</v>
      </c>
      <c r="M16" s="31">
        <v>0</v>
      </c>
      <c r="N16" s="31">
        <v>0</v>
      </c>
      <c r="O16" s="23">
        <f>SUM(E16:L16)</f>
        <v>0</v>
      </c>
    </row>
    <row r="17" spans="1:15" ht="37.5" hidden="1" customHeight="1" x14ac:dyDescent="0.3">
      <c r="A17" s="47"/>
      <c r="B17" s="44"/>
      <c r="C17" s="48"/>
      <c r="D17" s="10" t="s">
        <v>51</v>
      </c>
      <c r="E17" s="23">
        <v>0</v>
      </c>
      <c r="F17" s="23"/>
      <c r="G17" s="31"/>
      <c r="H17" s="31"/>
      <c r="I17" s="31">
        <v>0</v>
      </c>
      <c r="J17" s="31"/>
      <c r="K17" s="31"/>
      <c r="L17" s="31"/>
      <c r="M17" s="31"/>
      <c r="N17" s="31"/>
      <c r="O17" s="23">
        <f>SUM(E17:L17)</f>
        <v>0</v>
      </c>
    </row>
    <row r="18" spans="1:15" ht="56.25" hidden="1" customHeight="1" x14ac:dyDescent="0.3">
      <c r="A18" s="47"/>
      <c r="B18" s="44"/>
      <c r="C18" s="48"/>
      <c r="D18" s="1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47"/>
      <c r="B19" s="44"/>
      <c r="C19" s="48"/>
      <c r="D19" s="10" t="s">
        <v>49</v>
      </c>
      <c r="E19" s="23">
        <f>'Приложение 3'!E9</f>
        <v>2275.1260000000002</v>
      </c>
      <c r="F19" s="23">
        <f>'Приложение 3'!F9</f>
        <v>2241.6689999999999</v>
      </c>
      <c r="G19" s="23">
        <f>'Приложение 3'!G9</f>
        <v>2324.1889999999999</v>
      </c>
      <c r="H19" s="23">
        <f>G19</f>
        <v>2324.1889999999999</v>
      </c>
      <c r="I19" s="23">
        <f>H19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11489.362000000001</v>
      </c>
    </row>
    <row r="20" spans="1:15" x14ac:dyDescent="0.3">
      <c r="A20" s="56" t="s">
        <v>2</v>
      </c>
      <c r="B20" s="50" t="s">
        <v>23</v>
      </c>
      <c r="C20" s="59" t="s">
        <v>37</v>
      </c>
      <c r="D20" s="10" t="s">
        <v>53</v>
      </c>
      <c r="E20" s="23">
        <f>E21</f>
        <v>126.3</v>
      </c>
      <c r="F20" s="23">
        <f>F21</f>
        <v>126.3</v>
      </c>
      <c r="G20" s="23">
        <f>G21</f>
        <v>126.3</v>
      </c>
      <c r="H20" s="23">
        <f>H21</f>
        <v>126.3</v>
      </c>
      <c r="I20" s="23">
        <f>I21</f>
        <v>126.3</v>
      </c>
      <c r="J20" s="23"/>
      <c r="K20" s="23"/>
      <c r="L20" s="23"/>
      <c r="M20" s="23"/>
      <c r="N20" s="23"/>
      <c r="O20" s="23">
        <f>SUM(E20:L20)</f>
        <v>631.5</v>
      </c>
    </row>
    <row r="21" spans="1:15" x14ac:dyDescent="0.3">
      <c r="A21" s="57"/>
      <c r="B21" s="51"/>
      <c r="C21" s="60"/>
      <c r="D21" s="50" t="s">
        <v>49</v>
      </c>
      <c r="E21" s="45">
        <f>'Приложение 3'!E10</f>
        <v>126.3</v>
      </c>
      <c r="F21" s="45">
        <f>'Приложение 3'!F10</f>
        <v>126.3</v>
      </c>
      <c r="G21" s="45">
        <f>'Приложение 3'!G10</f>
        <v>126.3</v>
      </c>
      <c r="H21" s="45">
        <f>'Приложение 3'!H10</f>
        <v>126.3</v>
      </c>
      <c r="I21" s="45">
        <f>'Приложение 3'!I10</f>
        <v>126.3</v>
      </c>
      <c r="J21" s="45"/>
      <c r="K21" s="45"/>
      <c r="L21" s="23"/>
      <c r="M21" s="23"/>
      <c r="N21" s="23"/>
      <c r="O21" s="45">
        <f>E21+F21+G21+H21+I21</f>
        <v>631.5</v>
      </c>
    </row>
    <row r="22" spans="1:15" x14ac:dyDescent="0.3">
      <c r="A22" s="57"/>
      <c r="B22" s="51"/>
      <c r="C22" s="60"/>
      <c r="D22" s="51"/>
      <c r="E22" s="49"/>
      <c r="F22" s="49"/>
      <c r="G22" s="49"/>
      <c r="H22" s="49"/>
      <c r="I22" s="49"/>
      <c r="J22" s="49"/>
      <c r="K22" s="49"/>
      <c r="L22" s="23"/>
      <c r="M22" s="23"/>
      <c r="N22" s="23"/>
      <c r="O22" s="49"/>
    </row>
    <row r="23" spans="1:15" x14ac:dyDescent="0.3">
      <c r="A23" s="57"/>
      <c r="B23" s="51"/>
      <c r="C23" s="60"/>
      <c r="D23" s="51"/>
      <c r="E23" s="49"/>
      <c r="F23" s="49"/>
      <c r="G23" s="49"/>
      <c r="H23" s="49"/>
      <c r="I23" s="49"/>
      <c r="J23" s="49"/>
      <c r="K23" s="49"/>
      <c r="L23" s="23"/>
      <c r="M23" s="23"/>
      <c r="N23" s="23"/>
      <c r="O23" s="49"/>
    </row>
    <row r="24" spans="1:15" x14ac:dyDescent="0.3">
      <c r="A24" s="58"/>
      <c r="B24" s="52"/>
      <c r="C24" s="61"/>
      <c r="D24" s="52"/>
      <c r="E24" s="46"/>
      <c r="F24" s="46"/>
      <c r="G24" s="46"/>
      <c r="H24" s="46"/>
      <c r="I24" s="46"/>
      <c r="J24" s="46"/>
      <c r="K24" s="46"/>
      <c r="L24" s="23"/>
      <c r="M24" s="23"/>
      <c r="N24" s="23"/>
      <c r="O24" s="46"/>
    </row>
    <row r="25" spans="1:15" x14ac:dyDescent="0.3">
      <c r="A25" s="56" t="s">
        <v>4</v>
      </c>
      <c r="B25" s="50" t="s">
        <v>23</v>
      </c>
      <c r="C25" s="59" t="s">
        <v>36</v>
      </c>
      <c r="D25" s="29" t="s">
        <v>53</v>
      </c>
      <c r="E25" s="26">
        <f>E26</f>
        <v>112.9</v>
      </c>
      <c r="F25" s="26">
        <f>F26</f>
        <v>118.1</v>
      </c>
      <c r="G25" s="26">
        <f>G26</f>
        <v>122.3</v>
      </c>
      <c r="H25" s="26">
        <f>H26</f>
        <v>122.3</v>
      </c>
      <c r="I25" s="26">
        <f>I26</f>
        <v>122.3</v>
      </c>
      <c r="J25" s="26"/>
      <c r="K25" s="26"/>
      <c r="L25" s="23"/>
      <c r="M25" s="23"/>
      <c r="N25" s="23"/>
      <c r="O25" s="26">
        <f>O26</f>
        <v>597.9</v>
      </c>
    </row>
    <row r="26" spans="1:15" ht="37.5" x14ac:dyDescent="0.3">
      <c r="A26" s="57"/>
      <c r="B26" s="51"/>
      <c r="C26" s="60"/>
      <c r="D26" s="29" t="s">
        <v>52</v>
      </c>
      <c r="E26" s="26">
        <f>'Приложение 3'!E11</f>
        <v>112.9</v>
      </c>
      <c r="F26" s="26">
        <f>'Приложение 3'!F11</f>
        <v>118.1</v>
      </c>
      <c r="G26" s="26">
        <f>'Приложение 3'!G11</f>
        <v>122.3</v>
      </c>
      <c r="H26" s="26">
        <f>'Приложение 3'!H11</f>
        <v>122.3</v>
      </c>
      <c r="I26" s="26">
        <f>'Приложение 3'!I11</f>
        <v>122.3</v>
      </c>
      <c r="J26" s="26"/>
      <c r="K26" s="26"/>
      <c r="L26" s="23"/>
      <c r="M26" s="23"/>
      <c r="N26" s="23"/>
      <c r="O26" s="26">
        <f>E26+F26+G26+H26+I26</f>
        <v>597.9</v>
      </c>
    </row>
    <row r="27" spans="1:15" x14ac:dyDescent="0.3">
      <c r="A27" s="57"/>
      <c r="B27" s="51"/>
      <c r="C27" s="60"/>
      <c r="D27" s="50" t="s">
        <v>49</v>
      </c>
      <c r="E27" s="45"/>
      <c r="F27" s="45"/>
      <c r="G27" s="45"/>
      <c r="H27" s="45"/>
      <c r="I27" s="45"/>
      <c r="J27" s="45"/>
      <c r="K27" s="45"/>
      <c r="L27" s="23"/>
      <c r="M27" s="23"/>
      <c r="N27" s="23"/>
      <c r="O27" s="45"/>
    </row>
    <row r="28" spans="1:15" x14ac:dyDescent="0.3">
      <c r="A28" s="57"/>
      <c r="B28" s="51"/>
      <c r="C28" s="60"/>
      <c r="D28" s="51"/>
      <c r="E28" s="49"/>
      <c r="F28" s="49"/>
      <c r="G28" s="49"/>
      <c r="H28" s="49"/>
      <c r="I28" s="49"/>
      <c r="J28" s="49"/>
      <c r="K28" s="49"/>
      <c r="L28" s="23"/>
      <c r="M28" s="23"/>
      <c r="N28" s="23"/>
      <c r="O28" s="49"/>
    </row>
    <row r="29" spans="1:15" x14ac:dyDescent="0.3">
      <c r="A29" s="58"/>
      <c r="B29" s="52"/>
      <c r="C29" s="61"/>
      <c r="D29" s="52"/>
      <c r="E29" s="46"/>
      <c r="F29" s="46"/>
      <c r="G29" s="46"/>
      <c r="H29" s="46"/>
      <c r="I29" s="46"/>
      <c r="J29" s="46"/>
      <c r="K29" s="46"/>
      <c r="L29" s="23"/>
      <c r="M29" s="23"/>
      <c r="N29" s="23"/>
      <c r="O29" s="46"/>
    </row>
    <row r="30" spans="1:15" x14ac:dyDescent="0.3">
      <c r="A30" s="47" t="s">
        <v>5</v>
      </c>
      <c r="B30" s="44" t="s">
        <v>23</v>
      </c>
      <c r="C30" s="48" t="s">
        <v>57</v>
      </c>
      <c r="D30" s="10" t="s">
        <v>53</v>
      </c>
      <c r="E30" s="23">
        <f>E31+E32+E33+E34</f>
        <v>0</v>
      </c>
      <c r="F30" s="23">
        <f>F34</f>
        <v>0</v>
      </c>
      <c r="G30" s="23">
        <f>G34</f>
        <v>0</v>
      </c>
      <c r="H30" s="23">
        <f>H34</f>
        <v>10</v>
      </c>
      <c r="I30" s="23">
        <f>I31+I32+I33+I34</f>
        <v>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10</v>
      </c>
    </row>
    <row r="31" spans="1:15" ht="37.5" hidden="1" customHeight="1" x14ac:dyDescent="0.3">
      <c r="A31" s="47"/>
      <c r="B31" s="44"/>
      <c r="C31" s="48"/>
      <c r="D31" s="1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47"/>
      <c r="B32" s="44"/>
      <c r="C32" s="48"/>
      <c r="D32" s="1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47"/>
      <c r="B33" s="44"/>
      <c r="C33" s="48"/>
      <c r="D33" s="1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47"/>
      <c r="B34" s="44"/>
      <c r="C34" s="48"/>
      <c r="D34" s="10" t="s">
        <v>49</v>
      </c>
      <c r="E34" s="23">
        <v>0</v>
      </c>
      <c r="F34" s="23">
        <v>0</v>
      </c>
      <c r="G34" s="23">
        <v>0</v>
      </c>
      <c r="H34" s="23">
        <v>10</v>
      </c>
      <c r="I34" s="23">
        <v>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10</v>
      </c>
    </row>
    <row r="35" spans="1:15" x14ac:dyDescent="0.3">
      <c r="A35" s="47" t="s">
        <v>6</v>
      </c>
      <c r="B35" s="44" t="s">
        <v>23</v>
      </c>
      <c r="C35" s="48" t="s">
        <v>56</v>
      </c>
      <c r="D35" s="10" t="s">
        <v>53</v>
      </c>
      <c r="E35" s="23">
        <f>E40</f>
        <v>353.02</v>
      </c>
      <c r="F35" s="23">
        <f>F40</f>
        <v>354.1</v>
      </c>
      <c r="G35" s="23">
        <f>G40</f>
        <v>373.7</v>
      </c>
      <c r="H35" s="23">
        <f>H40</f>
        <v>373.7</v>
      </c>
      <c r="I35" s="23">
        <f>I40</f>
        <v>373.7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45">
        <f>E35+F35+G35+H35+I35+J35+K35+L35</f>
        <v>1828.22</v>
      </c>
    </row>
    <row r="36" spans="1:15" ht="37.5" hidden="1" customHeight="1" x14ac:dyDescent="0.3">
      <c r="A36" s="47"/>
      <c r="B36" s="44"/>
      <c r="C36" s="48"/>
      <c r="D36" s="1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46"/>
    </row>
    <row r="37" spans="1:15" ht="37.5" hidden="1" customHeight="1" x14ac:dyDescent="0.3">
      <c r="A37" s="47"/>
      <c r="B37" s="44"/>
      <c r="C37" s="48"/>
      <c r="D37" s="1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47"/>
      <c r="B38" s="44"/>
      <c r="C38" s="48"/>
      <c r="D38" s="1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47"/>
      <c r="B39" s="44"/>
      <c r="C39" s="48"/>
      <c r="D39" s="1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3.75" x14ac:dyDescent="0.3">
      <c r="A40" s="47"/>
      <c r="B40" s="44"/>
      <c r="C40" s="48"/>
      <c r="D40" s="10" t="s">
        <v>49</v>
      </c>
      <c r="E40" s="23">
        <f>'Приложение 3'!E13</f>
        <v>353.02</v>
      </c>
      <c r="F40" s="23">
        <f>'Приложение 3'!F13</f>
        <v>354.1</v>
      </c>
      <c r="G40" s="23">
        <f>'Приложение 3'!G13</f>
        <v>373.7</v>
      </c>
      <c r="H40" s="23">
        <f>'Приложение 3'!H13</f>
        <v>373.7</v>
      </c>
      <c r="I40" s="23">
        <f>'Приложение 3'!I13</f>
        <v>373.7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1828.22</v>
      </c>
    </row>
    <row r="41" spans="1:15" x14ac:dyDescent="0.3">
      <c r="A41" s="47" t="s">
        <v>7</v>
      </c>
      <c r="B41" s="44" t="s">
        <v>23</v>
      </c>
      <c r="C41" s="48" t="s">
        <v>33</v>
      </c>
      <c r="D41" s="10" t="s">
        <v>53</v>
      </c>
      <c r="E41" s="23">
        <f>E42+E43+E44+E45</f>
        <v>10</v>
      </c>
      <c r="F41" s="23">
        <f>F42+F43+F44+F45</f>
        <v>25</v>
      </c>
      <c r="G41" s="23">
        <f>G42+G43+G44+G45</f>
        <v>25</v>
      </c>
      <c r="H41" s="23">
        <f>H42+H43+H44+H45</f>
        <v>25</v>
      </c>
      <c r="I41" s="23">
        <f>I42+I43+I44+I45</f>
        <v>25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110</v>
      </c>
    </row>
    <row r="42" spans="1:15" ht="37.5" hidden="1" customHeight="1" x14ac:dyDescent="0.3">
      <c r="A42" s="47"/>
      <c r="B42" s="44"/>
      <c r="C42" s="48"/>
      <c r="D42" s="1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47"/>
      <c r="B43" s="44"/>
      <c r="C43" s="48"/>
      <c r="D43" s="1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47"/>
      <c r="B44" s="44"/>
      <c r="C44" s="48"/>
      <c r="D44" s="1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47"/>
      <c r="B45" s="44"/>
      <c r="C45" s="48"/>
      <c r="D45" s="10" t="s">
        <v>49</v>
      </c>
      <c r="E45" s="23">
        <f>'Приложение 3'!E14</f>
        <v>10</v>
      </c>
      <c r="F45" s="23">
        <f>'Приложение 3'!F14</f>
        <v>25</v>
      </c>
      <c r="G45" s="23">
        <f>'Приложение 3'!G14</f>
        <v>25</v>
      </c>
      <c r="H45" s="23">
        <f>'Приложение 3'!H14</f>
        <v>25</v>
      </c>
      <c r="I45" s="23">
        <f>'Приложение 3'!I14</f>
        <v>25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110</v>
      </c>
    </row>
    <row r="46" spans="1:15" x14ac:dyDescent="0.3">
      <c r="A46" s="47" t="s">
        <v>8</v>
      </c>
      <c r="B46" s="44" t="s">
        <v>23</v>
      </c>
      <c r="C46" s="48" t="s">
        <v>32</v>
      </c>
      <c r="D46" s="1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5</v>
      </c>
      <c r="I46" s="23">
        <f>I47+I48+I49+I50</f>
        <v>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5</v>
      </c>
    </row>
    <row r="47" spans="1:15" ht="37.5" hidden="1" customHeight="1" x14ac:dyDescent="0.3">
      <c r="A47" s="47"/>
      <c r="B47" s="44"/>
      <c r="C47" s="48"/>
      <c r="D47" s="1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47"/>
      <c r="B48" s="44"/>
      <c r="C48" s="48"/>
      <c r="D48" s="1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47"/>
      <c r="B49" s="44"/>
      <c r="C49" s="48"/>
      <c r="D49" s="1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47"/>
      <c r="B50" s="44"/>
      <c r="C50" s="48"/>
      <c r="D50" s="10" t="s">
        <v>49</v>
      </c>
      <c r="E50" s="23"/>
      <c r="F50" s="23"/>
      <c r="G50" s="23"/>
      <c r="H50" s="23">
        <v>5</v>
      </c>
      <c r="I50" s="23"/>
      <c r="J50" s="23"/>
      <c r="K50" s="23"/>
      <c r="L50" s="23">
        <v>0</v>
      </c>
      <c r="M50" s="23">
        <v>0</v>
      </c>
      <c r="N50" s="23">
        <v>0</v>
      </c>
      <c r="O50" s="23">
        <f>SUM(E50:L50)</f>
        <v>5</v>
      </c>
    </row>
    <row r="51" spans="1:15" ht="18.75" hidden="1" customHeight="1" x14ac:dyDescent="0.3">
      <c r="A51" s="47" t="s">
        <v>7</v>
      </c>
      <c r="B51" s="44" t="s">
        <v>23</v>
      </c>
      <c r="C51" s="48" t="s">
        <v>31</v>
      </c>
      <c r="D51" s="1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47"/>
      <c r="B52" s="44"/>
      <c r="C52" s="48"/>
      <c r="D52" s="1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47"/>
      <c r="B53" s="44"/>
      <c r="C53" s="48"/>
      <c r="D53" s="1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47"/>
      <c r="B54" s="44"/>
      <c r="C54" s="48"/>
      <c r="D54" s="1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47"/>
      <c r="B55" s="44"/>
      <c r="C55" s="48"/>
      <c r="D55" s="1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47"/>
      <c r="B56" s="44"/>
      <c r="C56" s="48"/>
      <c r="D56" s="1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30">
        <f>SUM(E56:N56)</f>
        <v>0</v>
      </c>
    </row>
    <row r="57" spans="1:15" x14ac:dyDescent="0.3">
      <c r="A57" s="47" t="s">
        <v>9</v>
      </c>
      <c r="B57" s="44" t="s">
        <v>23</v>
      </c>
      <c r="C57" s="48" t="s">
        <v>30</v>
      </c>
      <c r="D57" s="1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47"/>
      <c r="B58" s="44"/>
      <c r="C58" s="48"/>
      <c r="D58" s="1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47"/>
      <c r="B59" s="44"/>
      <c r="C59" s="48"/>
      <c r="D59" s="1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47"/>
      <c r="B60" s="44"/>
      <c r="C60" s="48"/>
      <c r="D60" s="1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47"/>
      <c r="B61" s="44"/>
      <c r="C61" s="48"/>
      <c r="D61" s="1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45">
        <f>E61+F61+G61+H61+I61+J61+K61+L61</f>
        <v>187.2</v>
      </c>
    </row>
    <row r="62" spans="1:15" ht="18.75" hidden="1" customHeight="1" x14ac:dyDescent="0.3">
      <c r="A62" s="47" t="s">
        <v>10</v>
      </c>
      <c r="B62" s="44" t="s">
        <v>23</v>
      </c>
      <c r="C62" s="48" t="s">
        <v>29</v>
      </c>
      <c r="D62" s="1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10</v>
      </c>
      <c r="I62" s="23">
        <f>I63+I64+I65+I67</f>
        <v>0</v>
      </c>
      <c r="J62" s="23"/>
      <c r="K62" s="23"/>
      <c r="L62" s="23">
        <v>0</v>
      </c>
      <c r="M62" s="23">
        <v>0</v>
      </c>
      <c r="N62" s="23">
        <v>0</v>
      </c>
      <c r="O62" s="46"/>
    </row>
    <row r="63" spans="1:15" ht="37.5" hidden="1" customHeight="1" x14ac:dyDescent="0.3">
      <c r="A63" s="47"/>
      <c r="B63" s="44"/>
      <c r="C63" s="48"/>
      <c r="D63" s="1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47"/>
      <c r="B64" s="44"/>
      <c r="C64" s="48"/>
      <c r="D64" s="1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47"/>
      <c r="B65" s="44"/>
      <c r="C65" s="48"/>
      <c r="D65" s="1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7.75" customHeight="1" x14ac:dyDescent="0.3">
      <c r="A66" s="47"/>
      <c r="B66" s="44"/>
      <c r="C66" s="48"/>
      <c r="D66" s="1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10</v>
      </c>
      <c r="I66" s="23">
        <f>I67</f>
        <v>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47"/>
      <c r="B67" s="44"/>
      <c r="C67" s="48"/>
      <c r="D67" s="10" t="s">
        <v>49</v>
      </c>
      <c r="E67" s="23">
        <v>0</v>
      </c>
      <c r="F67" s="23">
        <v>0</v>
      </c>
      <c r="G67" s="23">
        <v>0</v>
      </c>
      <c r="H67" s="23">
        <v>10</v>
      </c>
      <c r="I67" s="23">
        <v>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47" t="s">
        <v>11</v>
      </c>
      <c r="B68" s="44" t="s">
        <v>23</v>
      </c>
      <c r="C68" s="48" t="s">
        <v>28</v>
      </c>
      <c r="D68" s="10" t="s">
        <v>53</v>
      </c>
      <c r="E68" s="23">
        <f>E69+E70+E71+E73</f>
        <v>754.08</v>
      </c>
      <c r="F68" s="23">
        <f>F69+F70+F71+F73</f>
        <v>481.49099999999999</v>
      </c>
      <c r="G68" s="23">
        <f>G72+G73</f>
        <v>396.27100000000002</v>
      </c>
      <c r="H68" s="23">
        <f>H69+H70+H71+H73</f>
        <v>351.27100000000002</v>
      </c>
      <c r="I68" s="23">
        <f>I69+I70+I71+I73</f>
        <v>396.27100000000002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2379.384</v>
      </c>
    </row>
    <row r="69" spans="1:15" ht="37.5" hidden="1" customHeight="1" x14ac:dyDescent="0.3">
      <c r="A69" s="47"/>
      <c r="B69" s="44"/>
      <c r="C69" s="48"/>
      <c r="D69" s="1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47"/>
      <c r="B70" s="44"/>
      <c r="C70" s="48"/>
      <c r="D70" s="1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47"/>
      <c r="B71" s="44"/>
      <c r="C71" s="48"/>
      <c r="D71" s="1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47"/>
      <c r="B72" s="44"/>
      <c r="C72" s="48"/>
      <c r="D72" s="1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.75" x14ac:dyDescent="0.3">
      <c r="A73" s="47"/>
      <c r="B73" s="44"/>
      <c r="C73" s="48"/>
      <c r="D73" s="10" t="s">
        <v>49</v>
      </c>
      <c r="E73" s="23">
        <f>'Приложение 3'!E19</f>
        <v>754.08</v>
      </c>
      <c r="F73" s="23">
        <f>'Приложение 3'!F19</f>
        <v>481.49099999999999</v>
      </c>
      <c r="G73" s="23">
        <f>'Приложение 3'!G19</f>
        <v>396.27100000000002</v>
      </c>
      <c r="H73" s="23">
        <f>'Приложение 3'!H19</f>
        <v>351.27100000000002</v>
      </c>
      <c r="I73" s="23">
        <f>'Приложение 3'!I19</f>
        <v>396.27100000000002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2379.384</v>
      </c>
    </row>
    <row r="74" spans="1:15" x14ac:dyDescent="0.3">
      <c r="A74" s="56" t="s">
        <v>15</v>
      </c>
      <c r="B74" s="50" t="s">
        <v>23</v>
      </c>
      <c r="C74" s="64" t="s">
        <v>27</v>
      </c>
      <c r="D74" s="1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x14ac:dyDescent="0.3">
      <c r="A75" s="57"/>
      <c r="B75" s="51"/>
      <c r="C75" s="65"/>
      <c r="D75" s="1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x14ac:dyDescent="0.3">
      <c r="A76" s="57"/>
      <c r="B76" s="51"/>
      <c r="C76" s="65"/>
      <c r="D76" s="1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x14ac:dyDescent="0.3">
      <c r="A77" s="57"/>
      <c r="B77" s="51"/>
      <c r="C77" s="65"/>
      <c r="D77" s="50" t="s">
        <v>49</v>
      </c>
      <c r="E77" s="45"/>
      <c r="F77" s="45"/>
      <c r="G77" s="45">
        <v>0</v>
      </c>
      <c r="H77" s="45">
        <v>10</v>
      </c>
      <c r="I77" s="45"/>
      <c r="J77" s="45"/>
      <c r="K77" s="45"/>
      <c r="L77" s="23"/>
      <c r="M77" s="23"/>
      <c r="N77" s="23"/>
      <c r="O77" s="45"/>
    </row>
    <row r="78" spans="1:15" x14ac:dyDescent="0.3">
      <c r="A78" s="57"/>
      <c r="B78" s="51"/>
      <c r="C78" s="65"/>
      <c r="D78" s="51"/>
      <c r="E78" s="49"/>
      <c r="F78" s="49"/>
      <c r="G78" s="49"/>
      <c r="H78" s="49"/>
      <c r="I78" s="49"/>
      <c r="J78" s="49"/>
      <c r="K78" s="49"/>
      <c r="L78" s="23"/>
      <c r="M78" s="23"/>
      <c r="N78" s="23"/>
      <c r="O78" s="49"/>
    </row>
    <row r="79" spans="1:15" ht="115.5" customHeight="1" x14ac:dyDescent="0.3">
      <c r="A79" s="58"/>
      <c r="B79" s="52"/>
      <c r="C79" s="66"/>
      <c r="D79" s="52"/>
      <c r="E79" s="46"/>
      <c r="F79" s="46"/>
      <c r="G79" s="46"/>
      <c r="H79" s="46"/>
      <c r="I79" s="46"/>
      <c r="J79" s="46"/>
      <c r="K79" s="46"/>
      <c r="L79" s="23"/>
      <c r="M79" s="23"/>
      <c r="N79" s="23"/>
      <c r="O79" s="46"/>
    </row>
    <row r="80" spans="1:15" ht="34.5" customHeight="1" x14ac:dyDescent="0.3">
      <c r="A80" s="56" t="s">
        <v>16</v>
      </c>
      <c r="B80" s="50" t="s">
        <v>23</v>
      </c>
      <c r="C80" s="59" t="s">
        <v>26</v>
      </c>
      <c r="D80" s="29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7" ht="115.5" customHeight="1" x14ac:dyDescent="0.3">
      <c r="A81" s="58"/>
      <c r="B81" s="52"/>
      <c r="C81" s="61"/>
      <c r="D81" s="29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7" ht="18.75" customHeight="1" x14ac:dyDescent="0.3">
      <c r="A82" s="56" t="s">
        <v>17</v>
      </c>
      <c r="B82" s="50" t="s">
        <v>23</v>
      </c>
      <c r="C82" s="48" t="s">
        <v>55</v>
      </c>
      <c r="D82" s="10" t="s">
        <v>53</v>
      </c>
      <c r="E82" s="23">
        <f>E83</f>
        <v>0</v>
      </c>
      <c r="F82" s="23">
        <f>F83</f>
        <v>0</v>
      </c>
      <c r="G82" s="23">
        <f>G83</f>
        <v>0</v>
      </c>
      <c r="H82" s="23">
        <f>H83</f>
        <v>10</v>
      </c>
      <c r="I82" s="23">
        <f>I83</f>
        <v>0</v>
      </c>
      <c r="J82" s="23"/>
      <c r="K82" s="23"/>
      <c r="L82" s="23">
        <f>L83</f>
        <v>0</v>
      </c>
      <c r="M82" s="23">
        <f>M83</f>
        <v>0</v>
      </c>
      <c r="N82" s="23">
        <f>N83</f>
        <v>0</v>
      </c>
      <c r="O82" s="23">
        <f>SUM(E82:N82)</f>
        <v>10</v>
      </c>
    </row>
    <row r="83" spans="1:17" x14ac:dyDescent="0.3">
      <c r="A83" s="57"/>
      <c r="B83" s="51"/>
      <c r="C83" s="48"/>
      <c r="D83" s="53" t="s">
        <v>49</v>
      </c>
      <c r="E83" s="45">
        <v>0</v>
      </c>
      <c r="F83" s="45">
        <v>0</v>
      </c>
      <c r="G83" s="45">
        <v>0</v>
      </c>
      <c r="H83" s="45">
        <v>10</v>
      </c>
      <c r="I83" s="45">
        <v>0</v>
      </c>
      <c r="J83" s="45"/>
      <c r="K83" s="45"/>
      <c r="L83" s="28">
        <v>0</v>
      </c>
      <c r="M83" s="28">
        <v>0</v>
      </c>
      <c r="N83" s="28">
        <v>0</v>
      </c>
      <c r="O83" s="45">
        <f>SUM(E83:N83)</f>
        <v>10</v>
      </c>
    </row>
    <row r="84" spans="1:17" x14ac:dyDescent="0.3">
      <c r="A84" s="57"/>
      <c r="B84" s="51"/>
      <c r="C84" s="48"/>
      <c r="D84" s="54"/>
      <c r="E84" s="49"/>
      <c r="F84" s="49"/>
      <c r="G84" s="49"/>
      <c r="H84" s="49"/>
      <c r="I84" s="49"/>
      <c r="J84" s="49"/>
      <c r="K84" s="49"/>
      <c r="L84" s="27"/>
      <c r="M84" s="27"/>
      <c r="N84" s="27"/>
      <c r="O84" s="49"/>
    </row>
    <row r="85" spans="1:17" x14ac:dyDescent="0.3">
      <c r="A85" s="57"/>
      <c r="B85" s="51"/>
      <c r="C85" s="48"/>
      <c r="D85" s="54"/>
      <c r="E85" s="49"/>
      <c r="F85" s="49"/>
      <c r="G85" s="49"/>
      <c r="H85" s="49"/>
      <c r="I85" s="49"/>
      <c r="J85" s="49"/>
      <c r="K85" s="49"/>
      <c r="L85" s="27"/>
      <c r="M85" s="27"/>
      <c r="N85" s="27"/>
      <c r="O85" s="49"/>
    </row>
    <row r="86" spans="1:17" x14ac:dyDescent="0.3">
      <c r="A86" s="58"/>
      <c r="B86" s="52"/>
      <c r="C86" s="48"/>
      <c r="D86" s="55"/>
      <c r="E86" s="46"/>
      <c r="F86" s="46"/>
      <c r="G86" s="46"/>
      <c r="H86" s="46"/>
      <c r="I86" s="46"/>
      <c r="J86" s="46"/>
      <c r="K86" s="46"/>
      <c r="L86" s="26"/>
      <c r="M86" s="26"/>
      <c r="N86" s="26"/>
      <c r="O86" s="46"/>
    </row>
    <row r="87" spans="1:17" ht="18.75" hidden="1" customHeight="1" x14ac:dyDescent="0.3">
      <c r="A87" s="56" t="s">
        <v>15</v>
      </c>
      <c r="B87" s="53" t="s">
        <v>23</v>
      </c>
      <c r="C87" s="53" t="s">
        <v>24</v>
      </c>
      <c r="D87" s="10" t="s">
        <v>53</v>
      </c>
      <c r="E87" s="23">
        <f>SUM(E88:E91)</f>
        <v>0</v>
      </c>
      <c r="F87" s="23">
        <v>0</v>
      </c>
      <c r="G87" s="23">
        <v>0</v>
      </c>
      <c r="H87" s="23">
        <v>0</v>
      </c>
      <c r="I87" s="23">
        <f>SUM(I88:I91)</f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</row>
    <row r="88" spans="1:17" ht="37.5" hidden="1" customHeight="1" x14ac:dyDescent="0.3">
      <c r="A88" s="57"/>
      <c r="B88" s="54"/>
      <c r="C88" s="54"/>
      <c r="D88" s="10" t="s">
        <v>52</v>
      </c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>
        <f>SUM(E88:I88)</f>
        <v>0</v>
      </c>
    </row>
    <row r="89" spans="1:17" ht="37.5" hidden="1" customHeight="1" x14ac:dyDescent="0.3">
      <c r="A89" s="57"/>
      <c r="B89" s="54"/>
      <c r="C89" s="54"/>
      <c r="D89" s="10" t="s">
        <v>51</v>
      </c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>
        <f>SUM(E89:I89)</f>
        <v>0</v>
      </c>
    </row>
    <row r="90" spans="1:17" ht="56.25" hidden="1" customHeight="1" x14ac:dyDescent="0.3">
      <c r="A90" s="57"/>
      <c r="B90" s="54"/>
      <c r="C90" s="54"/>
      <c r="D90" s="10" t="s">
        <v>50</v>
      </c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>
        <f>SUM(E90:I90)</f>
        <v>0</v>
      </c>
    </row>
    <row r="91" spans="1:17" ht="93.75" hidden="1" customHeight="1" x14ac:dyDescent="0.3">
      <c r="A91" s="58"/>
      <c r="B91" s="55"/>
      <c r="C91" s="55"/>
      <c r="D91" s="10" t="s">
        <v>49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</row>
    <row r="92" spans="1:17" hidden="1" x14ac:dyDescent="0.3">
      <c r="A92" s="47" t="s">
        <v>15</v>
      </c>
      <c r="B92" s="44" t="s">
        <v>23</v>
      </c>
      <c r="C92" s="44" t="s">
        <v>54</v>
      </c>
      <c r="D92" s="10" t="s">
        <v>53</v>
      </c>
      <c r="E92" s="23">
        <f>SUM(E93:E96)</f>
        <v>0</v>
      </c>
      <c r="F92" s="23"/>
      <c r="G92" s="23"/>
      <c r="H92" s="23"/>
      <c r="I92" s="23">
        <f>SUM(I93:I96)</f>
        <v>0</v>
      </c>
      <c r="J92" s="23"/>
      <c r="K92" s="23"/>
      <c r="L92" s="23"/>
      <c r="M92" s="23"/>
      <c r="N92" s="23"/>
      <c r="O92" s="23">
        <f>SUM(E92:N92)</f>
        <v>0</v>
      </c>
      <c r="P92" s="25"/>
      <c r="Q92" s="24"/>
    </row>
    <row r="93" spans="1:17" ht="37.5" hidden="1" customHeight="1" x14ac:dyDescent="0.3">
      <c r="A93" s="63"/>
      <c r="B93" s="44"/>
      <c r="C93" s="44"/>
      <c r="D93" s="10" t="s">
        <v>52</v>
      </c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>
        <f>SUM(E93:I93)</f>
        <v>0</v>
      </c>
    </row>
    <row r="94" spans="1:17" ht="37.5" hidden="1" customHeight="1" x14ac:dyDescent="0.3">
      <c r="A94" s="63"/>
      <c r="B94" s="44"/>
      <c r="C94" s="44"/>
      <c r="D94" s="10" t="s">
        <v>51</v>
      </c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>
        <f>SUM(E94:I94)</f>
        <v>0</v>
      </c>
    </row>
    <row r="95" spans="1:17" ht="56.25" hidden="1" customHeight="1" x14ac:dyDescent="0.3">
      <c r="A95" s="63"/>
      <c r="B95" s="44"/>
      <c r="C95" s="44"/>
      <c r="D95" s="10" t="s">
        <v>50</v>
      </c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>
        <f>SUM(E95:I95)</f>
        <v>0</v>
      </c>
    </row>
    <row r="96" spans="1:17" ht="93.75" hidden="1" x14ac:dyDescent="0.3">
      <c r="A96" s="47"/>
      <c r="B96" s="44"/>
      <c r="C96" s="44"/>
      <c r="D96" s="10" t="s">
        <v>49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f>SUM(E96:N96)</f>
        <v>0</v>
      </c>
    </row>
    <row r="97" spans="1:15" x14ac:dyDescent="0.3">
      <c r="A97" s="22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</sheetData>
  <mergeCells count="110">
    <mergeCell ref="I1:O1"/>
    <mergeCell ref="I2:O2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A7:A8"/>
    <mergeCell ref="A30:A34"/>
    <mergeCell ref="A20:A24"/>
    <mergeCell ref="B9:B14"/>
    <mergeCell ref="C7:C8"/>
    <mergeCell ref="C92:C96"/>
    <mergeCell ref="C62:C67"/>
    <mergeCell ref="A62:A67"/>
    <mergeCell ref="C68:C73"/>
    <mergeCell ref="B92:B96"/>
    <mergeCell ref="B30:B34"/>
    <mergeCell ref="B20:B24"/>
    <mergeCell ref="C20:C24"/>
    <mergeCell ref="C30:C34"/>
    <mergeCell ref="A15:A19"/>
    <mergeCell ref="A92:A96"/>
    <mergeCell ref="C82:C86"/>
    <mergeCell ref="A74:A79"/>
    <mergeCell ref="A80:A81"/>
    <mergeCell ref="B80:B81"/>
    <mergeCell ref="C80:C81"/>
    <mergeCell ref="B74:B79"/>
    <mergeCell ref="C74:C79"/>
    <mergeCell ref="B62:B67"/>
    <mergeCell ref="A87:A91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K27:K29"/>
    <mergeCell ref="H27:H29"/>
    <mergeCell ref="E21:E24"/>
    <mergeCell ref="D21:D24"/>
    <mergeCell ref="B87:B91"/>
    <mergeCell ref="C87:C91"/>
    <mergeCell ref="A82:A86"/>
    <mergeCell ref="B82:B86"/>
    <mergeCell ref="A68:A73"/>
    <mergeCell ref="B68:B73"/>
    <mergeCell ref="O61:O62"/>
    <mergeCell ref="C57:C61"/>
    <mergeCell ref="C35:C40"/>
    <mergeCell ref="C46:C50"/>
    <mergeCell ref="A57:A61"/>
    <mergeCell ref="B57:B61"/>
    <mergeCell ref="C41:C45"/>
    <mergeCell ref="B41:B45"/>
    <mergeCell ref="O83:O86"/>
    <mergeCell ref="D83:D86"/>
    <mergeCell ref="E83:E86"/>
    <mergeCell ref="F83:F86"/>
    <mergeCell ref="G83:G86"/>
    <mergeCell ref="I83:I86"/>
    <mergeCell ref="H83:H86"/>
    <mergeCell ref="K83:K86"/>
    <mergeCell ref="J83:J86"/>
    <mergeCell ref="O77:O79"/>
    <mergeCell ref="B35:B40"/>
    <mergeCell ref="O35:O36"/>
    <mergeCell ref="A51:A56"/>
    <mergeCell ref="A46:A50"/>
    <mergeCell ref="B51:B56"/>
    <mergeCell ref="A35:A40"/>
    <mergeCell ref="B46:B50"/>
    <mergeCell ref="C51:C56"/>
    <mergeCell ref="G77:G79"/>
    <mergeCell ref="H77:H79"/>
    <mergeCell ref="I77:I79"/>
    <mergeCell ref="J77:J79"/>
    <mergeCell ref="K77:K79"/>
    <mergeCell ref="D77:D79"/>
    <mergeCell ref="E77:E79"/>
    <mergeCell ref="F77:F79"/>
    <mergeCell ref="A41:A45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2023-02-28T10:44:03Z</cp:lastPrinted>
  <dcterms:created xsi:type="dcterms:W3CDTF">2013-09-21T13:32:11Z</dcterms:created>
  <dcterms:modified xsi:type="dcterms:W3CDTF">2023-03-06T12:08:46Z</dcterms:modified>
</cp:coreProperties>
</file>