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ДУмы2023\исполение бюджета за 2022\"/>
    </mc:Choice>
  </mc:AlternateContent>
  <bookViews>
    <workbookView xWindow="360" yWindow="300" windowWidth="15480" windowHeight="7395" tabRatio="911"/>
  </bookViews>
  <sheets>
    <sheet name="Дох- прил1" sheetId="15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bi1iepey541b3erm5gspvzrtk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aho2ejrtdbq5dbiou1fruoidk">#REF!</definedName>
    <definedName name="EndRow">#REF!</definedName>
    <definedName name="frupzostrx2engzlq5coj1izgc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miceqmminp2t5fkvq3dcp5azms">#REF!</definedName>
    <definedName name="muebv3fbrh0nbhfkcvkdiuichg">#REF!</definedName>
    <definedName name="NASTR_PRN_DEP_NAME">#REF!</definedName>
    <definedName name="notNullCol">#REF!</definedName>
    <definedName name="oishsvraxpbc3jz3kk3m5zcwm0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f4ktio2ct2wb5lic4d0ij22zg">#REF!</definedName>
    <definedName name="PPP_CODE">#REF!</definedName>
    <definedName name="PPP_CODE1">#REF!</definedName>
    <definedName name="PPP_NAME">#REF!</definedName>
    <definedName name="print_null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swpjxblu3dbu33cqzchc5hkk0w">#REF!</definedName>
    <definedName name="syjdhdk35p4nh3cjfxnviauzls">#REF!</definedName>
    <definedName name="t1iocfpqd13el1y2ekxnfpwstw">#REF!</definedName>
    <definedName name="TOWN">#REF!</definedName>
    <definedName name="tqwxsrwtrd3p34nrtmvfunozag">#REF!</definedName>
    <definedName name="u1m5vran2x1y11qx5xfu2j4tz4">#REF!</definedName>
    <definedName name="ua41amkhph5c1h53xxk2wbxxpk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'Дох- прил1'!$A$1:$H$131</definedName>
  </definedNames>
  <calcPr calcId="162913"/>
</workbook>
</file>

<file path=xl/calcChain.xml><?xml version="1.0" encoding="utf-8"?>
<calcChain xmlns="http://schemas.openxmlformats.org/spreadsheetml/2006/main">
  <c r="E25" i="15" l="1"/>
  <c r="E26" i="15"/>
  <c r="E28" i="15"/>
  <c r="E27" i="15" s="1"/>
  <c r="F90" i="15" l="1"/>
  <c r="F89" i="15"/>
  <c r="D88" i="15"/>
  <c r="E89" i="15"/>
  <c r="D89" i="15"/>
  <c r="F76" i="15"/>
  <c r="D75" i="15"/>
  <c r="D74" i="15"/>
  <c r="E75" i="15"/>
  <c r="F75" i="15" s="1"/>
  <c r="E83" i="15"/>
  <c r="E82" i="15"/>
  <c r="D83" i="15"/>
  <c r="D82" i="15"/>
  <c r="F84" i="15"/>
  <c r="F83" i="15"/>
  <c r="E128" i="15"/>
  <c r="E127" i="15"/>
  <c r="D128" i="15"/>
  <c r="D127" i="15"/>
  <c r="E40" i="15"/>
  <c r="E39" i="15" s="1"/>
  <c r="E68" i="15"/>
  <c r="F87" i="15"/>
  <c r="E86" i="15"/>
  <c r="E85" i="15" s="1"/>
  <c r="D86" i="15"/>
  <c r="F86" i="15" s="1"/>
  <c r="F81" i="15"/>
  <c r="E80" i="15"/>
  <c r="D80" i="15"/>
  <c r="D79" i="15" s="1"/>
  <c r="E91" i="15"/>
  <c r="E88" i="15"/>
  <c r="D91" i="15"/>
  <c r="E94" i="15"/>
  <c r="D94" i="15"/>
  <c r="D93" i="15"/>
  <c r="F93" i="15"/>
  <c r="F130" i="15"/>
  <c r="D28" i="15"/>
  <c r="D27" i="15" s="1"/>
  <c r="E72" i="15"/>
  <c r="E71" i="15" s="1"/>
  <c r="E70" i="15" s="1"/>
  <c r="E66" i="15"/>
  <c r="E65" i="15"/>
  <c r="E64" i="15"/>
  <c r="E61" i="15"/>
  <c r="E60" i="15"/>
  <c r="E52" i="15"/>
  <c r="E55" i="15"/>
  <c r="E47" i="15"/>
  <c r="E46" i="15" s="1"/>
  <c r="D47" i="15"/>
  <c r="D46" i="15"/>
  <c r="D40" i="15"/>
  <c r="D39" i="15" s="1"/>
  <c r="D55" i="15"/>
  <c r="F55" i="15"/>
  <c r="D52" i="15"/>
  <c r="F52" i="15" s="1"/>
  <c r="D61" i="15"/>
  <c r="D60" i="15" s="1"/>
  <c r="F60" i="15" s="1"/>
  <c r="D66" i="15"/>
  <c r="D65" i="15"/>
  <c r="D72" i="15"/>
  <c r="D71" i="15" s="1"/>
  <c r="F129" i="15"/>
  <c r="F126" i="15"/>
  <c r="F125" i="15"/>
  <c r="F124" i="15"/>
  <c r="F123" i="15"/>
  <c r="F122" i="15"/>
  <c r="F121" i="15"/>
  <c r="F120" i="15"/>
  <c r="F119" i="15"/>
  <c r="F118" i="15"/>
  <c r="F117" i="15"/>
  <c r="F116" i="15"/>
  <c r="F115" i="15"/>
  <c r="F114" i="15"/>
  <c r="F113" i="15"/>
  <c r="F112" i="15"/>
  <c r="F111" i="15"/>
  <c r="F110" i="15"/>
  <c r="F109" i="15"/>
  <c r="F108" i="15"/>
  <c r="F107" i="15"/>
  <c r="F106" i="15"/>
  <c r="F105" i="15"/>
  <c r="F104" i="15"/>
  <c r="F103" i="15"/>
  <c r="F102" i="15"/>
  <c r="F101" i="15"/>
  <c r="F100" i="15"/>
  <c r="F99" i="15"/>
  <c r="F98" i="15"/>
  <c r="F97" i="15"/>
  <c r="F96" i="15"/>
  <c r="F95" i="15"/>
  <c r="F92" i="15"/>
  <c r="F73" i="15"/>
  <c r="F67" i="15"/>
  <c r="F59" i="15"/>
  <c r="F58" i="15"/>
  <c r="F57" i="15"/>
  <c r="F54" i="15"/>
  <c r="F50" i="15"/>
  <c r="F49" i="15"/>
  <c r="F48" i="15"/>
  <c r="F43" i="15"/>
  <c r="F42" i="15"/>
  <c r="F41" i="15"/>
  <c r="F38" i="15"/>
  <c r="F37" i="15"/>
  <c r="F36" i="15"/>
  <c r="F34" i="15"/>
  <c r="F33" i="15"/>
  <c r="F32" i="15"/>
  <c r="F31" i="15"/>
  <c r="F30" i="15"/>
  <c r="F29" i="15"/>
  <c r="F23" i="15"/>
  <c r="F35" i="15"/>
  <c r="F56" i="15"/>
  <c r="F53" i="15"/>
  <c r="F62" i="15"/>
  <c r="D51" i="15"/>
  <c r="D45" i="15" s="1"/>
  <c r="E79" i="15"/>
  <c r="F91" i="15"/>
  <c r="F61" i="15"/>
  <c r="F94" i="15"/>
  <c r="F80" i="15"/>
  <c r="F66" i="15"/>
  <c r="F47" i="15"/>
  <c r="F44" i="15"/>
  <c r="F128" i="15"/>
  <c r="F127" i="15"/>
  <c r="F88" i="15"/>
  <c r="F82" i="15"/>
  <c r="F72" i="15"/>
  <c r="D64" i="15"/>
  <c r="F65" i="15"/>
  <c r="E51" i="15"/>
  <c r="F51" i="15" s="1"/>
  <c r="F28" i="15"/>
  <c r="F64" i="15"/>
  <c r="E78" i="15" l="1"/>
  <c r="E77" i="15" s="1"/>
  <c r="D85" i="15"/>
  <c r="F85" i="15" s="1"/>
  <c r="F79" i="15"/>
  <c r="D78" i="15"/>
  <c r="E74" i="15"/>
  <c r="F74" i="15" s="1"/>
  <c r="F71" i="15"/>
  <c r="D70" i="15"/>
  <c r="E45" i="15"/>
  <c r="F45" i="15"/>
  <c r="F46" i="15"/>
  <c r="F27" i="15"/>
  <c r="D25" i="15"/>
  <c r="D26" i="15"/>
  <c r="F40" i="15"/>
  <c r="F26" i="15"/>
  <c r="F39" i="15"/>
  <c r="F78" i="15" l="1"/>
  <c r="D77" i="15"/>
  <c r="F77" i="15" s="1"/>
  <c r="E63" i="15"/>
  <c r="E131" i="15" s="1"/>
  <c r="F70" i="15"/>
  <c r="D63" i="15"/>
  <c r="F63" i="15" s="1"/>
  <c r="F25" i="15"/>
  <c r="D131" i="15" l="1"/>
  <c r="F131" i="15" s="1"/>
</calcChain>
</file>

<file path=xl/sharedStrings.xml><?xml version="1.0" encoding="utf-8"?>
<sst xmlns="http://schemas.openxmlformats.org/spreadsheetml/2006/main" count="318" uniqueCount="197">
  <si>
    <t>% исполнения</t>
  </si>
  <si>
    <t>Приложение 1</t>
  </si>
  <si>
    <t>Доходы бюджета</t>
  </si>
  <si>
    <t xml:space="preserve"> Наименование показателя</t>
  </si>
  <si>
    <t>Код строки</t>
  </si>
  <si>
    <t>4</t>
  </si>
  <si>
    <t>5</t>
  </si>
  <si>
    <t>6</t>
  </si>
  <si>
    <t>3</t>
  </si>
  <si>
    <t>Доходы - всего</t>
  </si>
  <si>
    <t>010</t>
  </si>
  <si>
    <t>х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</si>
  <si>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</si>
  <si>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</si>
  <si>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</si>
  <si>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</si>
  <si>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</si>
  <si>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</si>
  <si>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</t>
  </si>
  <si>
    <t>00010102020011000110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</si>
  <si>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</si>
  <si>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00010102030011000110</t>
  </si>
  <si>
    <t>00010102030013000110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</si>
  <si>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</si>
  <si>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</si>
  <si>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</si>
  <si>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</si>
  <si>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</si>
  <si>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</si>
  <si>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</si>
  <si>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</si>
  <si>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</si>
  <si>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</si>
  <si>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</si>
  <si>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</si>
  <si>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</si>
  <si>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</si>
  <si>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</si>
  <si>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</si>
  <si>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</si>
  <si>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</si>
  <si>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</si>
  <si>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</si>
  <si>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</si>
  <si>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поселений на государственную поддержку муниципальных учреждений культуры, находящихся на территориях сельских поселений</t>
  </si>
  <si>
    <t>00020204052100000151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</si>
  <si>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</si>
  <si>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00020204053000000151</t>
  </si>
  <si>
    <t>Межбюджетные трансферты, передаваемые бюджетам поселений на государственную поддержку лучших работников муниципальных учреждений культуры, находящихся на территориях сельских поселений</t>
  </si>
  <si>
    <t>00020204053100000151</t>
  </si>
  <si>
    <t>БЕЗВОЗМЕЗДНЫЕ ПОСТУПЛЕНИЯ ОТ НЕГОСУДАРСТВЕННЫХ ОРГАНИЗАЦИЙ</t>
  </si>
  <si>
    <t>00020400000000000000</t>
  </si>
  <si>
    <t>Безвозмездные поступления  от негосударственных организаций в бюджеты поселений</t>
  </si>
  <si>
    <t>00020405000100000180</t>
  </si>
  <si>
    <t>Прочие безвозмездные поступления от негосударственных организаций в бюджеты поселений</t>
  </si>
  <si>
    <t>00020405099100000180</t>
  </si>
  <si>
    <t>ПРОЧИЕ БЕЗВОЗМЕЗДНЫЕ ПОСТУПЛЕНИЯ</t>
  </si>
  <si>
    <t>00020700000000000000</t>
  </si>
  <si>
    <t>Прочие безвозмездные поступления в бюджеты поселений</t>
  </si>
  <si>
    <t xml:space="preserve">Код бюджетной классификации </t>
  </si>
  <si>
    <t>Утверждено (рублей)</t>
  </si>
  <si>
    <t>Исполнено (рублей)</t>
  </si>
  <si>
    <t>-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</si>
  <si>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</si>
  <si>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</si>
  <si>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</si>
  <si>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</si>
  <si>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</si>
  <si>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</si>
  <si>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</si>
  <si>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</si>
  <si>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</si>
  <si>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обладающим земельным участком, расположенным в границах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</si>
  <si>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</si>
  <si>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</si>
  <si>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</si>
  <si>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</si>
  <si>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00010102010011000110</t>
  </si>
  <si>
    <t>00010102020012100110</t>
  </si>
  <si>
    <t>00010102020013000110</t>
  </si>
  <si>
    <t>00010102030012100110</t>
  </si>
  <si>
    <t>00010601030102100110</t>
  </si>
  <si>
    <t>00010601030104000110</t>
  </si>
  <si>
    <t>00010606033102100110</t>
  </si>
  <si>
    <t>00010606043102100110</t>
  </si>
  <si>
    <t>00010606043104000110</t>
  </si>
  <si>
    <t xml:space="preserve">Среднетойменского сельского поселения   по кодам </t>
  </si>
  <si>
    <t>от ___________№______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</si>
  <si>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</si>
  <si>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</si>
  <si>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</si>
  <si>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
</t>
  </si>
  <si>
    <t>Межбюджетные трансферты, передаваемые бюджетам поселений на государственную поддержку муниципальных учреждений культуры, находящихся на территории сельских поселений</t>
  </si>
  <si>
    <t xml:space="preserve"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
</t>
  </si>
  <si>
    <t>Межбюджетные трансферты, передаваемые бюджетам поселений на государственную поддержку лучших работников муниципальных учреждений культуры, находящихся на территории сельских поселений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</si>
  <si>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</si>
  <si>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поселений</t>
  </si>
  <si>
    <t>Прочие безвозмездные поступления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</si>
  <si>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</si>
  <si>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</si>
  <si>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2020100300</t>
  </si>
  <si>
    <t>2020100310</t>
  </si>
  <si>
    <t>2020299910</t>
  </si>
  <si>
    <t>2 02 15002 00</t>
  </si>
  <si>
    <t>2 02 30000 00</t>
  </si>
  <si>
    <t>2 02 35118 00</t>
  </si>
  <si>
    <t>2020301510</t>
  </si>
  <si>
    <t>2020400000</t>
  </si>
  <si>
    <t>2020405200</t>
  </si>
  <si>
    <t>2020405210</t>
  </si>
  <si>
    <t>2020405300</t>
  </si>
  <si>
    <t>2020405310</t>
  </si>
  <si>
    <t>2040000000</t>
  </si>
  <si>
    <t>2040500010</t>
  </si>
  <si>
    <t>2040509910</t>
  </si>
  <si>
    <t>2070000000</t>
  </si>
  <si>
    <t>2070500010</t>
  </si>
  <si>
    <t>2070503010</t>
  </si>
  <si>
    <t>2020499900</t>
  </si>
  <si>
    <t>2020499910</t>
  </si>
  <si>
    <t xml:space="preserve">2 02 40000 00 </t>
  </si>
  <si>
    <t>2 02 49999 00</t>
  </si>
  <si>
    <t>2 04 00000 00</t>
  </si>
  <si>
    <t>2 04 05099 10</t>
  </si>
  <si>
    <t>00020405099100000151</t>
  </si>
  <si>
    <t>ИТОГО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</si>
  <si>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</si>
  <si>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</si>
  <si>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Налоговые доходы</t>
  </si>
  <si>
    <t>Неналоговые доходы</t>
  </si>
  <si>
    <t>18210601030101000110</t>
  </si>
  <si>
    <t>000 1 00 00000 00 0000 000</t>
  </si>
  <si>
    <t>182 1 01 00000 00 0000 000</t>
  </si>
  <si>
    <t>182 1 01 02000 01 0000 110</t>
  </si>
  <si>
    <t>182 1 01 02010 01 0000 110</t>
  </si>
  <si>
    <t>182 1 01 02020 01 0000 110</t>
  </si>
  <si>
    <t>182 1 01 02030 01 0000 110</t>
  </si>
  <si>
    <t>100 1 03 00000 00 0000 000</t>
  </si>
  <si>
    <t>100 1 03 02000 01 0000 110</t>
  </si>
  <si>
    <t>100 1 03 02230 01 0000 110</t>
  </si>
  <si>
    <t>100 1 03 02240 01 0000 110</t>
  </si>
  <si>
    <t>100 1 03 02250 01 0000 110</t>
  </si>
  <si>
    <t>100 1 03 02260 01 0000 110</t>
  </si>
  <si>
    <t>182 1 06 00000 00 0000 000</t>
  </si>
  <si>
    <t>182 1 06 01000 00 0000 110</t>
  </si>
  <si>
    <t>182 1 06 01030 10 0000 110</t>
  </si>
  <si>
    <t>182 1 06 06000 00 0000 110</t>
  </si>
  <si>
    <t>182 1 06 06030 00 0000 110</t>
  </si>
  <si>
    <t>182 1 06 06033 10 0000 110</t>
  </si>
  <si>
    <t>182 1 06 06040 00 0000 110</t>
  </si>
  <si>
    <t>182 1 06 06043 10 0000 110</t>
  </si>
  <si>
    <t>984 1 08 00000 00 0000 000</t>
  </si>
  <si>
    <t>984 1 08 04000 01 0000 110</t>
  </si>
  <si>
    <t>984 1 08 04020 01 0000 110</t>
  </si>
  <si>
    <t>000 0 00 00000 00 0000 000</t>
  </si>
  <si>
    <t>919 1 11 00000 00 0000 000</t>
  </si>
  <si>
    <t>919 1 11 05000 00 0000 120</t>
  </si>
  <si>
    <t>919 1 11 05070 00 0000 120</t>
  </si>
  <si>
    <t>919 1 11 05075 10 0000 120</t>
  </si>
  <si>
    <t>984 1 14 00000 00 0000 000</t>
  </si>
  <si>
    <t>984 1 14 060000 00 000430</t>
  </si>
  <si>
    <t>984 1 14 06020 00 0000 430</t>
  </si>
  <si>
    <t>984 1 14 06025 10 0000 430</t>
  </si>
  <si>
    <t>984 2 00 00000 00 0000 000</t>
  </si>
  <si>
    <t>984 2 02 00000 00 0000 000</t>
  </si>
  <si>
    <t>984 2 02 10000 00 0000 151</t>
  </si>
  <si>
    <t>984 2 02 30000 00 00000 151</t>
  </si>
  <si>
    <t>984 2 02 35118 00 0000 151</t>
  </si>
  <si>
    <t>984 2 02 40000 00 0000 151</t>
  </si>
  <si>
    <t>984 2 02 49999 00 0000 151</t>
  </si>
  <si>
    <t>984 2 02 49999 10 0000 151</t>
  </si>
  <si>
    <t>984 2 02 35118 10 0000 151</t>
  </si>
  <si>
    <t>984 1 11 05020 00 0000 120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</si>
  <si>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</si>
  <si>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 от продажи права на заключение договорв аренды за земли, находящиеся вв собственности сельских поселений указанных земельных участков (за исключением земельных участковмуниципальных  бюджетных и автономных учреждений)</t>
  </si>
  <si>
    <t>984 1 11 05025 10 0000 120</t>
  </si>
  <si>
    <t>к решению сельской Думы</t>
  </si>
  <si>
    <t>Среднетойменского сельского поселения</t>
  </si>
  <si>
    <t>984 2 02 16001 00 0000 151</t>
  </si>
  <si>
    <t>984 2 02 16001 10 0000 151</t>
  </si>
  <si>
    <t>98420705000100000150</t>
  </si>
  <si>
    <t>98420705030100000150</t>
  </si>
  <si>
    <t>Субсидии бюджетам бюджетной системы Российской Федерации (межбюджетные субсидии)</t>
  </si>
  <si>
    <t>984 2 02 200000 00 0000 151</t>
  </si>
  <si>
    <t>Субсидии бюджетам на обеспечение комплексного развития сельских территорий</t>
  </si>
  <si>
    <t>984 2 02 25576 00 0000 150</t>
  </si>
  <si>
    <t>984 2 02 25576 10 0000 150</t>
  </si>
  <si>
    <t>Прочие неналоговые доходы</t>
  </si>
  <si>
    <t>Прочие неналоговые доходы  бюджетов сельских поселений</t>
  </si>
  <si>
    <t xml:space="preserve">Прочие неналоговые доходы </t>
  </si>
  <si>
    <t>984 1 17 00000 00 0000 000</t>
  </si>
  <si>
    <t>984 1 17 05000 00 0000 180</t>
  </si>
  <si>
    <t>984 1 17 05050 10 0000 180</t>
  </si>
  <si>
    <t>Межбюджетные трансферты, передаваемые бюджетам муниципальных образований на осущнствление части полномочий по решению вопросов местного значения в соответствии с заключенными соглашениями</t>
  </si>
  <si>
    <t>984 2  02 40014 00 0000 150</t>
  </si>
  <si>
    <t>984 2  02 40014 10 0000 150</t>
  </si>
  <si>
    <t>классификации доходов бюджетов на 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</si>
</sst>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" fillId="0" borderId="0"/>
    <xf numFmtId="0" fontId="1" fillId="0" borderId="0"/>
    <xf numFmtId="0" fontId="3" fillId="0" borderId="0"/>
    <xf numFmtId="0" fontId="2" fillId="0" borderId="0"/>
  </cellStyleXfs>
  <cellXfs count="118">
    <xf numFmtId="0" fontId="0" fillId="0" borderId="0" xfId="0"/>
    <xf numFmtId="0" fontId="6" fillId="0" borderId="0" xfId="6" applyFont="1"/>
    <xf numFmtId="0" fontId="7" fillId="0" borderId="0" xfId="6" applyFont="1" applyAlignment="1"/>
    <xf numFmtId="0" fontId="6" fillId="0" borderId="0" xfId="6" applyFont="1" applyAlignment="1"/>
    <xf numFmtId="0" fontId="9" fillId="0" borderId="0" xfId="6" applyFont="1" applyFill="1"/>
    <xf numFmtId="0" fontId="8" fillId="0" borderId="0" xfId="6" applyFont="1" applyAlignment="1">
      <alignment horizontal="right"/>
    </xf>
    <xf numFmtId="49" fontId="8" fillId="0" borderId="0" xfId="6" applyNumberFormat="1" applyFont="1" applyBorder="1" applyAlignment="1">
      <alignment horizontal="centerContinuous"/>
    </xf>
    <xf numFmtId="0" fontId="8" fillId="0" borderId="0" xfId="6" applyFont="1"/>
    <xf numFmtId="0" fontId="8" fillId="0" borderId="0" xfId="6" applyFont="1" applyBorder="1" applyAlignment="1">
      <alignment horizontal="right"/>
    </xf>
    <xf numFmtId="0" fontId="9" fillId="0" borderId="0" xfId="6" applyFont="1" applyAlignment="1"/>
    <xf numFmtId="0" fontId="6" fillId="0" borderId="0" xfId="6" applyFont="1" applyAlignment="1">
      <alignment horizontal="right"/>
    </xf>
    <xf numFmtId="14" fontId="9" fillId="0" borderId="0" xfId="6" applyNumberFormat="1" applyFont="1" applyBorder="1" applyAlignment="1">
      <alignment horizontal="center"/>
    </xf>
    <xf numFmtId="0" fontId="9" fillId="0" borderId="0" xfId="6" applyFont="1" applyAlignment="1">
      <alignment horizontal="left"/>
    </xf>
    <xf numFmtId="49" fontId="9" fillId="0" borderId="0" xfId="6" applyNumberFormat="1" applyFont="1"/>
    <xf numFmtId="49" fontId="6" fillId="0" borderId="0" xfId="6" applyNumberFormat="1" applyFont="1" applyBorder="1" applyAlignment="1">
      <alignment horizontal="right" vertical="center"/>
    </xf>
    <xf numFmtId="49" fontId="6" fillId="0" borderId="0" xfId="6" applyNumberFormat="1" applyFont="1" applyBorder="1" applyAlignment="1">
      <alignment horizontal="center" vertical="center"/>
    </xf>
    <xf numFmtId="0" fontId="9" fillId="0" borderId="0" xfId="6" applyFont="1" applyBorder="1" applyAlignment="1">
      <alignment horizontal="left"/>
    </xf>
    <xf numFmtId="49" fontId="9" fillId="0" borderId="0" xfId="6" applyNumberFormat="1" applyFont="1" applyBorder="1"/>
    <xf numFmtId="49" fontId="6" fillId="0" borderId="0" xfId="1" applyNumberFormat="1" applyFont="1" applyBorder="1" applyAlignment="1" applyProtection="1">
      <alignment horizontal="center"/>
    </xf>
    <xf numFmtId="49" fontId="6" fillId="0" borderId="0" xfId="6" applyNumberFormat="1" applyFont="1" applyAlignment="1">
      <alignment horizontal="right"/>
    </xf>
    <xf numFmtId="0" fontId="6" fillId="0" borderId="0" xfId="6" applyFont="1" applyBorder="1" applyAlignment="1">
      <alignment horizontal="center"/>
    </xf>
    <xf numFmtId="49" fontId="9" fillId="0" borderId="0" xfId="6" applyNumberFormat="1" applyFont="1" applyBorder="1" applyAlignment="1">
      <alignment horizontal="centerContinuous"/>
    </xf>
    <xf numFmtId="0" fontId="10" fillId="0" borderId="0" xfId="6" applyFont="1" applyBorder="1" applyAlignment="1">
      <alignment horizontal="center"/>
    </xf>
    <xf numFmtId="0" fontId="6" fillId="0" borderId="1" xfId="6" applyFont="1" applyBorder="1" applyAlignment="1">
      <alignment horizontal="left"/>
    </xf>
    <xf numFmtId="0" fontId="6" fillId="0" borderId="1" xfId="6" applyFont="1" applyBorder="1" applyAlignment="1"/>
    <xf numFmtId="49" fontId="6" fillId="0" borderId="1" xfId="6" applyNumberFormat="1" applyFont="1" applyBorder="1"/>
    <xf numFmtId="49" fontId="6" fillId="0" borderId="2" xfId="6" applyNumberFormat="1" applyFont="1" applyBorder="1"/>
    <xf numFmtId="0" fontId="6" fillId="0" borderId="0" xfId="6" applyFont="1" applyBorder="1"/>
    <xf numFmtId="0" fontId="9" fillId="0" borderId="3" xfId="6" applyFont="1" applyBorder="1" applyAlignment="1">
      <alignment horizontal="center" vertical="center"/>
    </xf>
    <xf numFmtId="49" fontId="9" fillId="0" borderId="3" xfId="6" applyNumberFormat="1" applyFont="1" applyBorder="1" applyAlignment="1">
      <alignment horizontal="center" vertical="center"/>
    </xf>
    <xf numFmtId="0" fontId="9" fillId="0" borderId="4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wrapText="1"/>
    </xf>
    <xf numFmtId="1" fontId="6" fillId="0" borderId="7" xfId="6" applyNumberFormat="1" applyFont="1" applyFill="1" applyBorder="1" applyAlignment="1">
      <alignment horizontal="center" vertical="center"/>
    </xf>
    <xf numFmtId="4" fontId="9" fillId="0" borderId="7" xfId="6" applyNumberFormat="1" applyFont="1" applyFill="1" applyBorder="1" applyAlignment="1">
      <alignment horizontal="right" vertical="center" shrinkToFit="1"/>
    </xf>
    <xf numFmtId="0" fontId="6" fillId="0" borderId="0" xfId="6" applyFont="1" applyFill="1" applyAlignment="1"/>
    <xf numFmtId="0" fontId="9" fillId="0" borderId="0" xfId="6" applyNumberFormat="1" applyFont="1" applyFill="1" applyBorder="1" applyAlignment="1">
      <alignment horizontal="left" wrapText="1"/>
    </xf>
    <xf numFmtId="49" fontId="6" fillId="0" borderId="8" xfId="6" applyNumberFormat="1" applyFont="1" applyFill="1" applyBorder="1" applyAlignment="1">
      <alignment horizontal="center" wrapText="1"/>
    </xf>
    <xf numFmtId="49" fontId="6" fillId="0" borderId="9" xfId="6" applyNumberFormat="1" applyFont="1" applyFill="1" applyBorder="1" applyAlignment="1">
      <alignment horizontal="center" wrapText="1"/>
    </xf>
    <xf numFmtId="1" fontId="6" fillId="0" borderId="9" xfId="6" applyNumberFormat="1" applyFont="1" applyFill="1" applyBorder="1" applyAlignment="1">
      <alignment horizontal="center" vertical="center"/>
    </xf>
    <xf numFmtId="164" fontId="9" fillId="0" borderId="9" xfId="6" applyNumberFormat="1" applyFont="1" applyFill="1" applyBorder="1" applyAlignment="1">
      <alignment horizontal="right" vertical="center" shrinkToFit="1"/>
    </xf>
    <xf numFmtId="0" fontId="6" fillId="0" borderId="10" xfId="6" applyFont="1" applyBorder="1" applyAlignment="1">
      <alignment horizontal="left" wrapText="1"/>
    </xf>
    <xf numFmtId="49" fontId="6" fillId="0" borderId="11" xfId="6" applyNumberFormat="1" applyFont="1" applyBorder="1" applyAlignment="1">
      <alignment horizontal="center" shrinkToFit="1"/>
    </xf>
    <xf numFmtId="4" fontId="6" fillId="0" borderId="12" xfId="6" applyNumberFormat="1" applyFont="1" applyBorder="1" applyAlignment="1">
      <alignment horizontal="right" shrinkToFit="1"/>
    </xf>
    <xf numFmtId="0" fontId="6" fillId="0" borderId="0" xfId="6" applyNumberFormat="1" applyFont="1" applyFill="1"/>
    <xf numFmtId="0" fontId="9" fillId="0" borderId="13" xfId="6" applyNumberFormat="1" applyFont="1" applyFill="1" applyBorder="1" applyAlignment="1">
      <alignment horizontal="left" wrapText="1"/>
    </xf>
    <xf numFmtId="4" fontId="6" fillId="0" borderId="7" xfId="6" applyNumberFormat="1" applyFont="1" applyBorder="1" applyAlignment="1">
      <alignment horizontal="right" shrinkToFit="1"/>
    </xf>
    <xf numFmtId="4" fontId="6" fillId="0" borderId="9" xfId="6" applyNumberFormat="1" applyFont="1" applyBorder="1" applyAlignment="1">
      <alignment horizontal="right" shrinkToFit="1"/>
    </xf>
    <xf numFmtId="0" fontId="11" fillId="0" borderId="13" xfId="6" applyFont="1" applyBorder="1" applyAlignment="1">
      <alignment horizontal="left" wrapText="1"/>
    </xf>
    <xf numFmtId="49" fontId="11" fillId="0" borderId="14" xfId="6" applyNumberFormat="1" applyFont="1" applyBorder="1" applyAlignment="1">
      <alignment horizontal="center" shrinkToFit="1"/>
    </xf>
    <xf numFmtId="4" fontId="11" fillId="0" borderId="7" xfId="6" applyNumberFormat="1" applyFont="1" applyBorder="1" applyAlignment="1">
      <alignment horizontal="right" shrinkToFit="1"/>
    </xf>
    <xf numFmtId="0" fontId="6" fillId="0" borderId="15" xfId="6" applyFont="1" applyBorder="1"/>
    <xf numFmtId="0" fontId="5" fillId="0" borderId="10" xfId="0" applyFont="1" applyBorder="1" applyAlignment="1">
      <alignment horizontal="left" wrapText="1"/>
    </xf>
    <xf numFmtId="0" fontId="8" fillId="0" borderId="0" xfId="6" applyFont="1" applyFill="1" applyAlignment="1"/>
    <xf numFmtId="4" fontId="6" fillId="0" borderId="12" xfId="0" applyNumberFormat="1" applyFont="1" applyBorder="1" applyAlignment="1">
      <alignment horizontal="right" shrinkToFit="1"/>
    </xf>
    <xf numFmtId="0" fontId="12" fillId="0" borderId="16" xfId="0" applyFont="1" applyFill="1" applyBorder="1" applyAlignment="1">
      <alignment horizontal="justify" vertical="center" wrapText="1"/>
    </xf>
    <xf numFmtId="0" fontId="12" fillId="0" borderId="7" xfId="0" applyFont="1" applyFill="1" applyBorder="1" applyAlignment="1">
      <alignment horizontal="justify" vertical="center" wrapText="1"/>
    </xf>
    <xf numFmtId="0" fontId="12" fillId="0" borderId="17" xfId="0" applyFont="1" applyFill="1" applyBorder="1" applyAlignment="1">
      <alignment horizontal="justify" vertical="center" wrapText="1"/>
    </xf>
    <xf numFmtId="0" fontId="5" fillId="0" borderId="10" xfId="6" applyFont="1" applyBorder="1" applyAlignment="1">
      <alignment horizontal="left" wrapText="1"/>
    </xf>
    <xf numFmtId="49" fontId="13" fillId="0" borderId="7" xfId="0" applyNumberFormat="1" applyFont="1" applyBorder="1" applyAlignment="1">
      <alignment horizontal="justify" vertical="top" wrapText="1"/>
    </xf>
    <xf numFmtId="0" fontId="13" fillId="0" borderId="7" xfId="0" applyFont="1" applyBorder="1" applyAlignment="1">
      <alignment horizontal="justify" vertical="top" wrapText="1"/>
    </xf>
    <xf numFmtId="0" fontId="14" fillId="0" borderId="16" xfId="0" applyFont="1" applyFill="1" applyBorder="1" applyAlignment="1">
      <alignment horizontal="justify" vertical="center" wrapText="1"/>
    </xf>
    <xf numFmtId="0" fontId="14" fillId="0" borderId="7" xfId="0" applyFont="1" applyFill="1" applyBorder="1" applyAlignment="1">
      <alignment horizontal="justify" vertical="center" wrapText="1"/>
    </xf>
    <xf numFmtId="0" fontId="14" fillId="0" borderId="17" xfId="0" applyFont="1" applyFill="1" applyBorder="1" applyAlignment="1">
      <alignment horizontal="justify" vertical="center" wrapText="1"/>
    </xf>
    <xf numFmtId="0" fontId="16" fillId="0" borderId="12" xfId="0" applyFont="1" applyBorder="1" applyAlignment="1">
      <alignment horizontal="left" wrapText="1"/>
    </xf>
    <xf numFmtId="49" fontId="16" fillId="0" borderId="7" xfId="0" applyNumberFormat="1" applyFont="1" applyBorder="1" applyAlignment="1">
      <alignment horizontal="justify" vertical="top" wrapText="1"/>
    </xf>
    <xf numFmtId="0" fontId="17" fillId="0" borderId="16" xfId="0" applyFont="1" applyFill="1" applyBorder="1" applyAlignment="1">
      <alignment horizontal="justify" vertical="center" wrapText="1"/>
    </xf>
    <xf numFmtId="0" fontId="17" fillId="0" borderId="7" xfId="0" applyFont="1" applyFill="1" applyBorder="1" applyAlignment="1">
      <alignment horizontal="justify" vertical="center" wrapText="1"/>
    </xf>
    <xf numFmtId="0" fontId="17" fillId="0" borderId="17" xfId="0" applyFont="1" applyFill="1" applyBorder="1" applyAlignment="1">
      <alignment horizontal="justify" vertical="center" wrapText="1"/>
    </xf>
    <xf numFmtId="0" fontId="2" fillId="0" borderId="10" xfId="6" applyFont="1" applyBorder="1" applyAlignment="1">
      <alignment horizontal="left" wrapText="1"/>
    </xf>
    <xf numFmtId="49" fontId="11" fillId="0" borderId="7" xfId="6" applyNumberFormat="1" applyFont="1" applyBorder="1" applyAlignment="1"/>
    <xf numFmtId="49" fontId="6" fillId="0" borderId="12" xfId="6" applyNumberFormat="1" applyFont="1" applyBorder="1" applyAlignment="1"/>
    <xf numFmtId="49" fontId="6" fillId="0" borderId="12" xfId="0" applyNumberFormat="1" applyFont="1" applyBorder="1" applyAlignment="1"/>
    <xf numFmtId="0" fontId="17" fillId="0" borderId="18" xfId="0" applyFont="1" applyFill="1" applyBorder="1" applyAlignment="1">
      <alignment horizontal="justify" vertical="center" wrapText="1"/>
    </xf>
    <xf numFmtId="0" fontId="16" fillId="0" borderId="7" xfId="0" applyFont="1" applyFill="1" applyBorder="1" applyAlignment="1">
      <alignment horizontal="left" wrapText="1"/>
    </xf>
    <xf numFmtId="0" fontId="13" fillId="0" borderId="7" xfId="0" applyFont="1" applyFill="1" applyBorder="1" applyAlignment="1">
      <alignment horizontal="left" wrapText="1"/>
    </xf>
    <xf numFmtId="0" fontId="15" fillId="0" borderId="7" xfId="0" applyFont="1" applyFill="1" applyBorder="1" applyAlignment="1">
      <alignment horizontal="left" wrapText="1"/>
    </xf>
    <xf numFmtId="4" fontId="6" fillId="2" borderId="12" xfId="0" applyNumberFormat="1" applyFont="1" applyFill="1" applyBorder="1" applyAlignment="1">
      <alignment horizontal="right" shrinkToFit="1"/>
    </xf>
    <xf numFmtId="49" fontId="8" fillId="2" borderId="7" xfId="0" applyNumberFormat="1" applyFont="1" applyFill="1" applyBorder="1" applyAlignment="1"/>
    <xf numFmtId="4" fontId="6" fillId="2" borderId="12" xfId="6" applyNumberFormat="1" applyFont="1" applyFill="1" applyBorder="1" applyAlignment="1">
      <alignment horizontal="right" shrinkToFit="1"/>
    </xf>
    <xf numFmtId="0" fontId="8" fillId="2" borderId="7" xfId="0" applyFont="1" applyFill="1" applyBorder="1" applyAlignment="1">
      <alignment wrapText="1"/>
    </xf>
    <xf numFmtId="49" fontId="6" fillId="2" borderId="12" xfId="6" applyNumberFormat="1" applyFont="1" applyFill="1" applyBorder="1" applyAlignment="1"/>
    <xf numFmtId="4" fontId="6" fillId="2" borderId="7" xfId="6" applyNumberFormat="1" applyFont="1" applyFill="1" applyBorder="1"/>
    <xf numFmtId="4" fontId="11" fillId="2" borderId="7" xfId="6" applyNumberFormat="1" applyFont="1" applyFill="1" applyBorder="1"/>
    <xf numFmtId="3" fontId="11" fillId="0" borderId="7" xfId="6" applyNumberFormat="1" applyFont="1" applyBorder="1" applyAlignment="1">
      <alignment horizontal="right" shrinkToFit="1"/>
    </xf>
    <xf numFmtId="3" fontId="6" fillId="0" borderId="7" xfId="6" applyNumberFormat="1" applyFont="1" applyBorder="1" applyAlignment="1">
      <alignment horizontal="right" shrinkToFit="1"/>
    </xf>
    <xf numFmtId="3" fontId="6" fillId="2" borderId="7" xfId="6" applyNumberFormat="1" applyFont="1" applyFill="1" applyBorder="1" applyAlignment="1">
      <alignment horizontal="right" shrinkToFit="1"/>
    </xf>
    <xf numFmtId="49" fontId="11" fillId="0" borderId="11" xfId="6" applyNumberFormat="1" applyFont="1" applyBorder="1" applyAlignment="1">
      <alignment horizontal="center" shrinkToFit="1"/>
    </xf>
    <xf numFmtId="4" fontId="11" fillId="0" borderId="12" xfId="6" applyNumberFormat="1" applyFont="1" applyBorder="1" applyAlignment="1">
      <alignment horizontal="right" shrinkToFit="1"/>
    </xf>
    <xf numFmtId="0" fontId="18" fillId="0" borderId="10" xfId="0" applyFont="1" applyBorder="1" applyAlignment="1">
      <alignment horizontal="left" wrapText="1"/>
    </xf>
    <xf numFmtId="0" fontId="18" fillId="0" borderId="10" xfId="6" applyFont="1" applyBorder="1" applyAlignment="1">
      <alignment horizontal="left" wrapText="1"/>
    </xf>
    <xf numFmtId="49" fontId="11" fillId="0" borderId="12" xfId="0" applyNumberFormat="1" applyFont="1" applyBorder="1" applyAlignment="1"/>
    <xf numFmtId="4" fontId="11" fillId="0" borderId="12" xfId="0" applyNumberFormat="1" applyFont="1" applyBorder="1" applyAlignment="1">
      <alignment horizontal="right" shrinkToFit="1"/>
    </xf>
    <xf numFmtId="49" fontId="19" fillId="0" borderId="7" xfId="0" applyNumberFormat="1" applyFont="1" applyBorder="1" applyAlignment="1">
      <alignment horizontal="justify" vertical="top" wrapText="1"/>
    </xf>
    <xf numFmtId="49" fontId="11" fillId="2" borderId="12" xfId="0" applyNumberFormat="1" applyFont="1" applyFill="1" applyBorder="1" applyAlignment="1"/>
    <xf numFmtId="4" fontId="11" fillId="2" borderId="12" xfId="0" applyNumberFormat="1" applyFont="1" applyFill="1" applyBorder="1" applyAlignment="1">
      <alignment horizontal="right" shrinkToFit="1"/>
    </xf>
    <xf numFmtId="3" fontId="11" fillId="2" borderId="7" xfId="6" applyNumberFormat="1" applyFont="1" applyFill="1" applyBorder="1" applyAlignment="1">
      <alignment horizontal="right" shrinkToFit="1"/>
    </xf>
    <xf numFmtId="49" fontId="6" fillId="0" borderId="7" xfId="0" applyNumberFormat="1" applyFont="1" applyBorder="1" applyAlignment="1"/>
    <xf numFmtId="0" fontId="16" fillId="0" borderId="15" xfId="0" applyFont="1" applyBorder="1" applyAlignment="1">
      <alignment horizontal="left" wrapText="1"/>
    </xf>
    <xf numFmtId="49" fontId="6" fillId="0" borderId="14" xfId="6" applyNumberFormat="1" applyFont="1" applyBorder="1" applyAlignment="1">
      <alignment horizontal="center" shrinkToFit="1"/>
    </xf>
    <xf numFmtId="0" fontId="16" fillId="0" borderId="19" xfId="0" applyFont="1" applyBorder="1" applyAlignment="1">
      <alignment horizontal="left" wrapText="1"/>
    </xf>
    <xf numFmtId="0" fontId="17" fillId="0" borderId="20" xfId="0" applyFont="1" applyFill="1" applyBorder="1" applyAlignment="1">
      <alignment horizontal="justify" vertical="center" wrapText="1"/>
    </xf>
    <xf numFmtId="4" fontId="11" fillId="2" borderId="7" xfId="6" applyNumberFormat="1" applyFont="1" applyFill="1" applyBorder="1" applyAlignment="1">
      <alignment horizontal="right" shrinkToFit="1"/>
    </xf>
    <xf numFmtId="0" fontId="16" fillId="0" borderId="21" xfId="0" applyFont="1" applyFill="1" applyBorder="1" applyAlignment="1">
      <alignment horizontal="left" wrapText="1"/>
    </xf>
    <xf numFmtId="49" fontId="8" fillId="2" borderId="7" xfId="0" applyNumberFormat="1" applyFont="1" applyFill="1" applyBorder="1" applyAlignment="1">
      <alignment wrapText="1"/>
    </xf>
    <xf numFmtId="0" fontId="10" fillId="0" borderId="0" xfId="6" applyFont="1" applyFill="1" applyAlignment="1">
      <alignment horizontal="center"/>
    </xf>
    <xf numFmtId="0" fontId="10" fillId="0" borderId="0" xfId="6" applyFont="1" applyBorder="1" applyAlignment="1">
      <alignment horizontal="center"/>
    </xf>
    <xf numFmtId="0" fontId="11" fillId="0" borderId="3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 vertical="center" wrapText="1"/>
    </xf>
    <xf numFmtId="0" fontId="11" fillId="0" borderId="12" xfId="6" applyFont="1" applyBorder="1" applyAlignment="1">
      <alignment horizontal="center" vertical="center" wrapText="1"/>
    </xf>
    <xf numFmtId="0" fontId="11" fillId="0" borderId="9" xfId="6" applyFont="1" applyBorder="1" applyAlignment="1">
      <alignment vertical="center" wrapText="1"/>
    </xf>
    <xf numFmtId="0" fontId="11" fillId="0" borderId="12" xfId="6" applyFont="1" applyBorder="1" applyAlignment="1">
      <alignment vertical="center" wrapText="1"/>
    </xf>
    <xf numFmtId="49" fontId="11" fillId="0" borderId="3" xfId="6" applyNumberFormat="1" applyFont="1" applyBorder="1" applyAlignment="1">
      <alignment horizontal="center" vertical="center" wrapText="1"/>
    </xf>
    <xf numFmtId="49" fontId="11" fillId="0" borderId="9" xfId="6" applyNumberFormat="1" applyFont="1" applyBorder="1" applyAlignment="1">
      <alignment horizontal="center" vertical="center" wrapText="1"/>
    </xf>
    <xf numFmtId="49" fontId="11" fillId="0" borderId="12" xfId="6" applyNumberFormat="1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wrapText="1"/>
    </xf>
    <xf numFmtId="0" fontId="11" fillId="0" borderId="9" xfId="6" applyFont="1" applyBorder="1" applyAlignment="1">
      <alignment horizontal="center" wrapText="1"/>
    </xf>
    <xf numFmtId="0" fontId="11" fillId="0" borderId="12" xfId="6" applyFont="1" applyBorder="1" applyAlignment="1">
      <alignment horizontal="center" wrapText="1"/>
    </xf>
  </cellXfs>
  <cellStyles count="7">
    <cellStyle name="Гиперссылка_ПРИЛОЖЕНИЕ 2" xfId="1"/>
    <cellStyle name="Обычный" xfId="0" builtinId="0"/>
    <cellStyle name="Обычный 2" xfId="2"/>
    <cellStyle name="Обычный 2 2" xfId="3"/>
    <cellStyle name="Обычный 2_Приложения 3,4,5 к отчету  на 2014 год" xfId="4"/>
    <cellStyle name="Обычный 3" xfId="5"/>
    <cellStyle name="Обычный_ПРИЛОЖЕНИЕ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35"/>
  </sheetPr>
  <dimension ref="A1:M131"/>
  <sheetViews>
    <sheetView tabSelected="1" view="pageBreakPreview" zoomScaleNormal="100" zoomScaleSheetLayoutView="100" workbookViewId="0">
      <selection activeCell="E26" sqref="E26"/>
    </sheetView>
  </sheetViews>
  <sheetFormatPr defaultRowHeight="14.25" x14ac:dyDescent="0.2"/>
  <cols>
    <col min="1" max="1" width="32.140625" style="1" customWidth="1"/>
    <col min="2" max="2" width="4.42578125" style="1" hidden="1" customWidth="1"/>
    <col min="3" max="3" width="27.140625" style="1" customWidth="1"/>
    <col min="4" max="4" width="17.7109375" style="1" customWidth="1"/>
    <col min="5" max="5" width="23" style="1" customWidth="1"/>
    <col min="6" max="6" width="16.5703125" style="1" customWidth="1"/>
    <col min="7" max="8" width="0.7109375" style="1" hidden="1" customWidth="1"/>
    <col min="9" max="16384" width="9.140625" style="1"/>
  </cols>
  <sheetData>
    <row r="1" spans="1:13" ht="15" x14ac:dyDescent="0.25">
      <c r="D1" s="2" t="s">
        <v>1</v>
      </c>
      <c r="E1" s="3"/>
      <c r="F1" s="3"/>
    </row>
    <row r="2" spans="1:13" ht="15" x14ac:dyDescent="0.25">
      <c r="D2" s="2" t="s">
        <v>176</v>
      </c>
      <c r="E2" s="3"/>
      <c r="F2" s="3"/>
      <c r="G2" s="3"/>
      <c r="H2" s="3"/>
      <c r="I2" s="3"/>
      <c r="J2" s="3"/>
      <c r="K2" s="3"/>
    </row>
    <row r="3" spans="1:13" ht="15" x14ac:dyDescent="0.25">
      <c r="D3" s="2" t="s">
        <v>177</v>
      </c>
      <c r="E3" s="3"/>
      <c r="F3" s="3"/>
    </row>
    <row r="4" spans="1:13" ht="15" x14ac:dyDescent="0.25">
      <c r="D4" s="53" t="s">
        <v>87</v>
      </c>
      <c r="E4" s="3"/>
      <c r="F4" s="3"/>
      <c r="G4" s="3"/>
      <c r="H4" s="3"/>
      <c r="I4" s="3"/>
      <c r="J4" s="3"/>
      <c r="K4" s="3"/>
      <c r="L4" s="3"/>
      <c r="M4" s="3"/>
    </row>
    <row r="6" spans="1:13" s="4" customFormat="1" x14ac:dyDescent="0.2"/>
    <row r="7" spans="1:13" s="7" customFormat="1" ht="23.25" customHeight="1" x14ac:dyDescent="0.25">
      <c r="A7" s="105" t="s">
        <v>2</v>
      </c>
      <c r="B7" s="105"/>
      <c r="C7" s="105"/>
      <c r="D7" s="105"/>
      <c r="E7" s="105"/>
      <c r="F7" s="105"/>
      <c r="G7" s="5"/>
      <c r="H7" s="6"/>
    </row>
    <row r="8" spans="1:13" s="7" customFormat="1" ht="14.1" customHeight="1" x14ac:dyDescent="0.25">
      <c r="A8" s="105" t="s">
        <v>86</v>
      </c>
      <c r="B8" s="105"/>
      <c r="C8" s="105"/>
      <c r="D8" s="105"/>
      <c r="E8" s="105"/>
      <c r="F8" s="105"/>
      <c r="G8" s="8"/>
      <c r="H8" s="6"/>
    </row>
    <row r="9" spans="1:13" s="7" customFormat="1" ht="14.1" customHeight="1" x14ac:dyDescent="0.25">
      <c r="A9" s="105" t="s">
        <v>196</v>
      </c>
      <c r="B9" s="105"/>
      <c r="C9" s="105"/>
      <c r="D9" s="105"/>
      <c r="E9" s="105"/>
      <c r="F9" s="105"/>
      <c r="G9" s="8"/>
      <c r="H9" s="6"/>
    </row>
    <row r="10" spans="1:13" s="7" customFormat="1" ht="14.1" customHeight="1" x14ac:dyDescent="0.25">
      <c r="A10" s="9"/>
      <c r="B10" s="9"/>
      <c r="C10" s="9"/>
      <c r="D10" s="9"/>
      <c r="E10" s="10"/>
      <c r="F10" s="11"/>
      <c r="G10" s="8"/>
      <c r="H10" s="6"/>
    </row>
    <row r="11" spans="1:13" s="7" customFormat="1" ht="14.1" hidden="1" customHeight="1" x14ac:dyDescent="0.25">
      <c r="A11" s="12"/>
      <c r="B11" s="12"/>
      <c r="C11" s="12"/>
      <c r="D11" s="13"/>
      <c r="E11" s="14"/>
      <c r="F11" s="15"/>
      <c r="G11" s="8"/>
      <c r="H11" s="6"/>
    </row>
    <row r="12" spans="1:13" s="7" customFormat="1" ht="14.1" hidden="1" customHeight="1" x14ac:dyDescent="0.25">
      <c r="A12" s="12"/>
      <c r="B12" s="16"/>
      <c r="C12" s="16"/>
      <c r="D12" s="17"/>
      <c r="E12" s="14"/>
      <c r="F12" s="18"/>
      <c r="G12" s="8"/>
      <c r="H12" s="6"/>
    </row>
    <row r="13" spans="1:13" s="7" customFormat="1" ht="14.1" hidden="1" customHeight="1" x14ac:dyDescent="0.25">
      <c r="A13" s="12"/>
      <c r="B13" s="16"/>
      <c r="C13" s="16"/>
      <c r="D13" s="17"/>
      <c r="E13" s="19"/>
      <c r="F13" s="20"/>
      <c r="G13" s="5"/>
      <c r="H13" s="6"/>
    </row>
    <row r="14" spans="1:13" s="7" customFormat="1" ht="14.1" hidden="1" customHeight="1" x14ac:dyDescent="0.25">
      <c r="A14" s="9"/>
      <c r="B14" s="12"/>
      <c r="C14" s="12"/>
      <c r="D14" s="13"/>
      <c r="E14" s="17"/>
      <c r="F14" s="21"/>
      <c r="G14" s="8"/>
      <c r="H14" s="6"/>
    </row>
    <row r="15" spans="1:13" s="7" customFormat="1" ht="14.1" hidden="1" customHeight="1" x14ac:dyDescent="0.25">
      <c r="A15" s="12"/>
      <c r="B15" s="12"/>
      <c r="C15" s="12"/>
      <c r="D15" s="13"/>
      <c r="E15" s="17"/>
      <c r="F15" s="21"/>
      <c r="G15" s="5"/>
      <c r="H15" s="6"/>
    </row>
    <row r="16" spans="1:13" ht="14.25" customHeight="1" x14ac:dyDescent="0.25">
      <c r="A16" s="106"/>
      <c r="B16" s="106"/>
      <c r="C16" s="106"/>
      <c r="D16" s="106"/>
      <c r="E16" s="106"/>
      <c r="F16" s="106"/>
      <c r="G16" s="22"/>
      <c r="H16" s="22"/>
    </row>
    <row r="17" spans="1:10" ht="5.25" customHeight="1" thickBot="1" x14ac:dyDescent="0.25">
      <c r="A17" s="23"/>
      <c r="B17" s="23"/>
      <c r="C17" s="24"/>
      <c r="D17" s="25"/>
      <c r="E17" s="25"/>
      <c r="F17" s="25"/>
      <c r="G17" s="26"/>
      <c r="H17" s="26"/>
    </row>
    <row r="18" spans="1:10" ht="13.5" customHeight="1" x14ac:dyDescent="0.2">
      <c r="A18" s="107" t="s">
        <v>3</v>
      </c>
      <c r="B18" s="107" t="s">
        <v>4</v>
      </c>
      <c r="C18" s="115" t="s">
        <v>59</v>
      </c>
      <c r="D18" s="112" t="s">
        <v>60</v>
      </c>
      <c r="E18" s="112" t="s">
        <v>61</v>
      </c>
      <c r="F18" s="107" t="s">
        <v>0</v>
      </c>
      <c r="H18" s="27"/>
      <c r="I18" s="27"/>
    </row>
    <row r="19" spans="1:10" ht="9.9499999999999993" customHeight="1" x14ac:dyDescent="0.2">
      <c r="A19" s="110"/>
      <c r="B19" s="108"/>
      <c r="C19" s="116"/>
      <c r="D19" s="113"/>
      <c r="E19" s="113"/>
      <c r="F19" s="108"/>
    </row>
    <row r="20" spans="1:10" ht="32.25" customHeight="1" x14ac:dyDescent="0.2">
      <c r="A20" s="111"/>
      <c r="B20" s="109"/>
      <c r="C20" s="117"/>
      <c r="D20" s="114"/>
      <c r="E20" s="114"/>
      <c r="F20" s="109"/>
    </row>
    <row r="21" spans="1:10" ht="9.9499999999999993" hidden="1" customHeight="1" thickBot="1" x14ac:dyDescent="0.25">
      <c r="A21" s="28">
        <v>1</v>
      </c>
      <c r="B21" s="28">
        <v>2</v>
      </c>
      <c r="C21" s="28">
        <v>3</v>
      </c>
      <c r="D21" s="29" t="s">
        <v>5</v>
      </c>
      <c r="E21" s="29" t="s">
        <v>6</v>
      </c>
      <c r="F21" s="29" t="s">
        <v>7</v>
      </c>
    </row>
    <row r="22" spans="1:10" ht="9.9499999999999993" customHeight="1" x14ac:dyDescent="0.2">
      <c r="A22" s="30">
        <v>1</v>
      </c>
      <c r="B22" s="31"/>
      <c r="C22" s="28">
        <v>2</v>
      </c>
      <c r="D22" s="29" t="s">
        <v>8</v>
      </c>
      <c r="E22" s="29" t="s">
        <v>5</v>
      </c>
      <c r="F22" s="29" t="s">
        <v>6</v>
      </c>
    </row>
    <row r="23" spans="1:10" s="3" customFormat="1" hidden="1" x14ac:dyDescent="0.2">
      <c r="A23" s="45" t="s">
        <v>9</v>
      </c>
      <c r="B23" s="32" t="s">
        <v>10</v>
      </c>
      <c r="C23" s="33" t="s">
        <v>11</v>
      </c>
      <c r="D23" s="34">
        <v>6473038</v>
      </c>
      <c r="E23" s="34">
        <v>6498007.96</v>
      </c>
      <c r="F23" s="46">
        <f>E23*100/D23</f>
        <v>100.38575333560532</v>
      </c>
      <c r="G23" s="35"/>
      <c r="H23" s="35"/>
      <c r="I23" s="35"/>
      <c r="J23" s="35"/>
    </row>
    <row r="24" spans="1:10" s="3" customFormat="1" hidden="1" x14ac:dyDescent="0.2">
      <c r="A24" s="36" t="s">
        <v>12</v>
      </c>
      <c r="B24" s="37"/>
      <c r="C24" s="38"/>
      <c r="D24" s="39"/>
      <c r="E24" s="40"/>
      <c r="F24" s="47"/>
      <c r="G24" s="35"/>
      <c r="H24" s="35"/>
      <c r="I24" s="35"/>
      <c r="J24" s="35"/>
    </row>
    <row r="25" spans="1:10" s="3" customFormat="1" ht="30" x14ac:dyDescent="0.25">
      <c r="A25" s="48" t="s">
        <v>13</v>
      </c>
      <c r="B25" s="49" t="s">
        <v>10</v>
      </c>
      <c r="C25" s="70" t="s">
        <v>131</v>
      </c>
      <c r="D25" s="50">
        <f>D27+D39+D45+D60+D64+D70</f>
        <v>1832826</v>
      </c>
      <c r="E25" s="50">
        <f>E27+E39+E45+E60+E64+E70</f>
        <v>1903478.02</v>
      </c>
      <c r="F25" s="84">
        <f t="shared" ref="F25:F100" si="0">E25*100/D25</f>
        <v>103.85481327741968</v>
      </c>
      <c r="G25" s="35"/>
      <c r="H25" s="35"/>
      <c r="I25" s="35"/>
      <c r="J25" s="35"/>
    </row>
    <row r="26" spans="1:10" s="3" customFormat="1" ht="15.75" x14ac:dyDescent="0.25">
      <c r="A26" s="90" t="s">
        <v>128</v>
      </c>
      <c r="B26" s="87"/>
      <c r="C26" s="70" t="s">
        <v>131</v>
      </c>
      <c r="D26" s="88">
        <f>D27+D39+D45+D61</f>
        <v>1634490</v>
      </c>
      <c r="E26" s="88">
        <f>E27+E39+E45+E61</f>
        <v>1705141.72</v>
      </c>
      <c r="F26" s="85">
        <f t="shared" si="0"/>
        <v>104.32255443594026</v>
      </c>
      <c r="G26" s="35"/>
      <c r="H26" s="35"/>
      <c r="I26" s="35"/>
      <c r="J26" s="35"/>
    </row>
    <row r="27" spans="1:10" s="3" customFormat="1" ht="28.5" x14ac:dyDescent="0.2">
      <c r="A27" s="41" t="s">
        <v>14</v>
      </c>
      <c r="B27" s="42" t="s">
        <v>10</v>
      </c>
      <c r="C27" s="71" t="s">
        <v>132</v>
      </c>
      <c r="D27" s="43">
        <f>D28</f>
        <v>341390</v>
      </c>
      <c r="E27" s="43">
        <f>E28</f>
        <v>351826.76</v>
      </c>
      <c r="F27" s="85">
        <f t="shared" si="0"/>
        <v>103.05713699874045</v>
      </c>
      <c r="G27" s="35"/>
      <c r="H27" s="35"/>
      <c r="I27" s="35"/>
      <c r="J27" s="35"/>
    </row>
    <row r="28" spans="1:10" s="3" customFormat="1" x14ac:dyDescent="0.2">
      <c r="A28" s="52" t="s">
        <v>15</v>
      </c>
      <c r="B28" s="42"/>
      <c r="C28" s="72" t="s">
        <v>133</v>
      </c>
      <c r="D28" s="54">
        <f>D29+D31+D35</f>
        <v>341390</v>
      </c>
      <c r="E28" s="54">
        <f>E29++E31++E35</f>
        <v>351826.76</v>
      </c>
      <c r="F28" s="85">
        <f t="shared" si="0"/>
        <v>103.05713699874045</v>
      </c>
      <c r="G28" s="35"/>
      <c r="H28" s="35"/>
      <c r="I28" s="35"/>
      <c r="J28" s="35"/>
    </row>
    <row r="29" spans="1:10" s="3" customFormat="1" ht="90" x14ac:dyDescent="0.2">
      <c r="A29" s="52" t="s">
        <v>16</v>
      </c>
      <c r="B29" s="42"/>
      <c r="C29" s="72" t="s">
        <v>134</v>
      </c>
      <c r="D29" s="54">
        <v>320600</v>
      </c>
      <c r="E29" s="54">
        <v>329063.27</v>
      </c>
      <c r="F29" s="85">
        <f t="shared" si="0"/>
        <v>102.63982220835932</v>
      </c>
      <c r="G29" s="35"/>
      <c r="H29" s="35"/>
      <c r="I29" s="35"/>
      <c r="J29" s="35"/>
    </row>
    <row r="30" spans="1:10" s="3" customFormat="1" ht="90" hidden="1" x14ac:dyDescent="0.2">
      <c r="A30" s="52" t="s">
        <v>66</v>
      </c>
      <c r="B30" s="42"/>
      <c r="C30" s="72" t="s">
        <v>77</v>
      </c>
      <c r="D30" s="54" t="s">
        <v>62</v>
      </c>
      <c r="E30" s="54">
        <v>0</v>
      </c>
      <c r="F30" s="85" t="e">
        <f t="shared" si="0"/>
        <v>#VALUE!</v>
      </c>
      <c r="G30" s="35"/>
      <c r="H30" s="35"/>
      <c r="I30" s="35"/>
      <c r="J30" s="35"/>
    </row>
    <row r="31" spans="1:10" s="3" customFormat="1" ht="135" x14ac:dyDescent="0.2">
      <c r="A31" s="52" t="s">
        <v>17</v>
      </c>
      <c r="B31" s="42"/>
      <c r="C31" s="72" t="s">
        <v>135</v>
      </c>
      <c r="D31" s="54">
        <v>0</v>
      </c>
      <c r="E31" s="54">
        <v>1847.88</v>
      </c>
      <c r="F31" s="85" t="e">
        <f t="shared" si="0"/>
        <v>#DIV/0!</v>
      </c>
      <c r="G31" s="35"/>
      <c r="H31" s="35"/>
      <c r="I31" s="35"/>
      <c r="J31" s="35"/>
    </row>
    <row r="32" spans="1:10" s="3" customFormat="1" ht="90" hidden="1" x14ac:dyDescent="0.2">
      <c r="A32" s="52" t="s">
        <v>18</v>
      </c>
      <c r="B32" s="42"/>
      <c r="C32" s="72" t="s">
        <v>19</v>
      </c>
      <c r="D32" s="54">
        <v>0</v>
      </c>
      <c r="E32" s="54">
        <v>0</v>
      </c>
      <c r="F32" s="85" t="e">
        <f t="shared" si="0"/>
        <v>#DIV/0!</v>
      </c>
      <c r="G32" s="35"/>
      <c r="H32" s="35"/>
      <c r="I32" s="35"/>
      <c r="J32" s="35"/>
    </row>
    <row r="33" spans="1:10" s="3" customFormat="1" ht="135" hidden="1" x14ac:dyDescent="0.2">
      <c r="A33" s="52" t="s">
        <v>17</v>
      </c>
      <c r="B33" s="42"/>
      <c r="C33" s="72" t="s">
        <v>78</v>
      </c>
      <c r="D33" s="54" t="s">
        <v>62</v>
      </c>
      <c r="E33" s="54">
        <v>0</v>
      </c>
      <c r="F33" s="85" t="e">
        <f t="shared" si="0"/>
        <v>#VALUE!</v>
      </c>
      <c r="G33" s="35"/>
      <c r="H33" s="35"/>
      <c r="I33" s="35"/>
      <c r="J33" s="35"/>
    </row>
    <row r="34" spans="1:10" s="3" customFormat="1" ht="135" hidden="1" x14ac:dyDescent="0.2">
      <c r="A34" s="52" t="s">
        <v>17</v>
      </c>
      <c r="B34" s="42"/>
      <c r="C34" s="72" t="s">
        <v>79</v>
      </c>
      <c r="D34" s="54" t="s">
        <v>62</v>
      </c>
      <c r="E34" s="54">
        <v>0</v>
      </c>
      <c r="F34" s="85" t="e">
        <f t="shared" si="0"/>
        <v>#VALUE!</v>
      </c>
      <c r="G34" s="35"/>
      <c r="H34" s="35"/>
      <c r="I34" s="35"/>
      <c r="J34" s="35"/>
    </row>
    <row r="35" spans="1:10" s="3" customFormat="1" ht="56.25" x14ac:dyDescent="0.2">
      <c r="A35" s="52" t="s">
        <v>20</v>
      </c>
      <c r="B35" s="42"/>
      <c r="C35" s="72" t="s">
        <v>136</v>
      </c>
      <c r="D35" s="54">
        <v>20790</v>
      </c>
      <c r="E35" s="54">
        <v>20915.61</v>
      </c>
      <c r="F35" s="85">
        <f t="shared" si="0"/>
        <v>100.6041847041847</v>
      </c>
      <c r="G35" s="35"/>
      <c r="H35" s="35"/>
      <c r="I35" s="35"/>
      <c r="J35" s="35"/>
    </row>
    <row r="36" spans="1:10" s="3" customFormat="1" ht="56.25" hidden="1" x14ac:dyDescent="0.2">
      <c r="A36" s="52" t="s">
        <v>67</v>
      </c>
      <c r="B36" s="42"/>
      <c r="C36" s="72" t="s">
        <v>21</v>
      </c>
      <c r="D36" s="54"/>
      <c r="E36" s="54">
        <v>0</v>
      </c>
      <c r="F36" s="85" t="e">
        <f t="shared" si="0"/>
        <v>#DIV/0!</v>
      </c>
      <c r="G36" s="35"/>
      <c r="H36" s="35"/>
      <c r="I36" s="35"/>
      <c r="J36" s="35"/>
    </row>
    <row r="37" spans="1:10" s="3" customFormat="1" ht="56.25" hidden="1" x14ac:dyDescent="0.2">
      <c r="A37" s="52" t="s">
        <v>67</v>
      </c>
      <c r="B37" s="42"/>
      <c r="C37" s="72" t="s">
        <v>80</v>
      </c>
      <c r="D37" s="54" t="s">
        <v>62</v>
      </c>
      <c r="E37" s="54">
        <v>0</v>
      </c>
      <c r="F37" s="85" t="e">
        <f t="shared" si="0"/>
        <v>#VALUE!</v>
      </c>
      <c r="G37" s="35"/>
      <c r="H37" s="35"/>
      <c r="I37" s="35"/>
      <c r="J37" s="35"/>
    </row>
    <row r="38" spans="1:10" s="3" customFormat="1" ht="45" hidden="1" x14ac:dyDescent="0.2">
      <c r="A38" s="52" t="s">
        <v>68</v>
      </c>
      <c r="B38" s="42"/>
      <c r="C38" s="72" t="s">
        <v>22</v>
      </c>
      <c r="D38" s="54" t="s">
        <v>62</v>
      </c>
      <c r="E38" s="54">
        <v>0</v>
      </c>
      <c r="F38" s="85" t="e">
        <f t="shared" si="0"/>
        <v>#VALUE!</v>
      </c>
      <c r="G38" s="35"/>
      <c r="H38" s="35"/>
      <c r="I38" s="35"/>
      <c r="J38" s="35"/>
    </row>
    <row r="39" spans="1:10" s="3" customFormat="1" ht="45" x14ac:dyDescent="0.2">
      <c r="A39" s="52" t="s">
        <v>23</v>
      </c>
      <c r="B39" s="42"/>
      <c r="C39" s="72" t="s">
        <v>137</v>
      </c>
      <c r="D39" s="54">
        <f>D40</f>
        <v>364000</v>
      </c>
      <c r="E39" s="54">
        <f>E40</f>
        <v>377570.02</v>
      </c>
      <c r="F39" s="85">
        <f t="shared" si="0"/>
        <v>103.72802747252747</v>
      </c>
      <c r="G39" s="35"/>
      <c r="H39" s="35"/>
      <c r="I39" s="35"/>
      <c r="J39" s="35"/>
    </row>
    <row r="40" spans="1:10" s="3" customFormat="1" ht="33.75" x14ac:dyDescent="0.2">
      <c r="A40" s="52" t="s">
        <v>24</v>
      </c>
      <c r="B40" s="42" t="s">
        <v>10</v>
      </c>
      <c r="C40" s="72" t="s">
        <v>138</v>
      </c>
      <c r="D40" s="54">
        <f>D41+D42+D43+D44</f>
        <v>364000</v>
      </c>
      <c r="E40" s="54">
        <f>E41+E42+E43++E44</f>
        <v>377570.02</v>
      </c>
      <c r="F40" s="85">
        <f t="shared" si="0"/>
        <v>103.72802747252747</v>
      </c>
      <c r="G40" s="35"/>
      <c r="H40" s="35"/>
      <c r="I40" s="35"/>
      <c r="J40" s="35"/>
    </row>
    <row r="41" spans="1:10" s="3" customFormat="1" ht="67.5" customHeight="1" x14ac:dyDescent="0.2">
      <c r="A41" s="52" t="s">
        <v>25</v>
      </c>
      <c r="B41" s="42" t="s">
        <v>10</v>
      </c>
      <c r="C41" s="72" t="s">
        <v>139</v>
      </c>
      <c r="D41" s="54">
        <v>185400</v>
      </c>
      <c r="E41" s="54">
        <v>189278.52</v>
      </c>
      <c r="F41" s="85">
        <f t="shared" si="0"/>
        <v>102.09197411003237</v>
      </c>
      <c r="G41" s="35"/>
      <c r="H41" s="35"/>
      <c r="I41" s="35"/>
      <c r="J41" s="35"/>
    </row>
    <row r="42" spans="1:10" s="3" customFormat="1" ht="101.25" x14ac:dyDescent="0.2">
      <c r="A42" s="52" t="s">
        <v>26</v>
      </c>
      <c r="B42" s="42" t="s">
        <v>10</v>
      </c>
      <c r="C42" s="72" t="s">
        <v>140</v>
      </c>
      <c r="D42" s="54">
        <v>800</v>
      </c>
      <c r="E42" s="54">
        <v>1022.39</v>
      </c>
      <c r="F42" s="85">
        <f t="shared" si="0"/>
        <v>127.79875</v>
      </c>
      <c r="G42" s="35"/>
      <c r="H42" s="35"/>
      <c r="I42" s="35"/>
      <c r="J42" s="35"/>
    </row>
    <row r="43" spans="1:10" s="3" customFormat="1" ht="90" x14ac:dyDescent="0.2">
      <c r="A43" s="52" t="s">
        <v>27</v>
      </c>
      <c r="B43" s="42" t="s">
        <v>10</v>
      </c>
      <c r="C43" s="72" t="s">
        <v>141</v>
      </c>
      <c r="D43" s="54">
        <v>196300</v>
      </c>
      <c r="E43" s="54">
        <v>208984.86</v>
      </c>
      <c r="F43" s="85">
        <f t="shared" si="0"/>
        <v>106.46197656647988</v>
      </c>
      <c r="G43" s="35"/>
      <c r="H43" s="35"/>
      <c r="I43" s="35"/>
      <c r="J43" s="35"/>
    </row>
    <row r="44" spans="1:10" s="3" customFormat="1" ht="90" x14ac:dyDescent="0.2">
      <c r="A44" s="52" t="s">
        <v>28</v>
      </c>
      <c r="B44" s="42" t="s">
        <v>10</v>
      </c>
      <c r="C44" s="72" t="s">
        <v>142</v>
      </c>
      <c r="D44" s="54">
        <v>-18500</v>
      </c>
      <c r="E44" s="54">
        <v>-21715.75</v>
      </c>
      <c r="F44" s="85">
        <f t="shared" si="0"/>
        <v>117.38243243243244</v>
      </c>
      <c r="G44" s="35"/>
      <c r="H44" s="35"/>
      <c r="I44" s="35"/>
      <c r="J44" s="35"/>
    </row>
    <row r="45" spans="1:10" s="3" customFormat="1" x14ac:dyDescent="0.2">
      <c r="A45" s="52" t="s">
        <v>29</v>
      </c>
      <c r="B45" s="42" t="s">
        <v>10</v>
      </c>
      <c r="C45" s="72" t="s">
        <v>143</v>
      </c>
      <c r="D45" s="54">
        <f>D46+D51</f>
        <v>928050</v>
      </c>
      <c r="E45" s="54">
        <f>E46+E51</f>
        <v>974694.94</v>
      </c>
      <c r="F45" s="85">
        <f t="shared" si="0"/>
        <v>105.02612359247885</v>
      </c>
      <c r="G45" s="35"/>
      <c r="H45" s="35"/>
      <c r="I45" s="35"/>
      <c r="J45" s="35"/>
    </row>
    <row r="46" spans="1:10" s="3" customFormat="1" x14ac:dyDescent="0.2">
      <c r="A46" s="52" t="s">
        <v>30</v>
      </c>
      <c r="B46" s="42" t="s">
        <v>10</v>
      </c>
      <c r="C46" s="72" t="s">
        <v>144</v>
      </c>
      <c r="D46" s="54">
        <f>D47</f>
        <v>391000</v>
      </c>
      <c r="E46" s="54">
        <f>E47</f>
        <v>423215.98</v>
      </c>
      <c r="F46" s="85">
        <f t="shared" si="0"/>
        <v>108.2393810741688</v>
      </c>
      <c r="G46" s="35"/>
      <c r="H46" s="35"/>
      <c r="I46" s="35"/>
      <c r="J46" s="35"/>
    </row>
    <row r="47" spans="1:10" s="3" customFormat="1" ht="56.25" x14ac:dyDescent="0.2">
      <c r="A47" s="52" t="s">
        <v>63</v>
      </c>
      <c r="B47" s="42" t="s">
        <v>10</v>
      </c>
      <c r="C47" s="72" t="s">
        <v>145</v>
      </c>
      <c r="D47" s="54">
        <f>D48</f>
        <v>391000</v>
      </c>
      <c r="E47" s="54">
        <f>E48+E49+E50</f>
        <v>423215.98</v>
      </c>
      <c r="F47" s="85">
        <f t="shared" si="0"/>
        <v>108.2393810741688</v>
      </c>
      <c r="G47" s="35"/>
      <c r="H47" s="35"/>
      <c r="I47" s="35"/>
      <c r="J47" s="35"/>
    </row>
    <row r="48" spans="1:10" s="3" customFormat="1" ht="45" x14ac:dyDescent="0.2">
      <c r="A48" s="52" t="s">
        <v>31</v>
      </c>
      <c r="B48" s="42" t="s">
        <v>10</v>
      </c>
      <c r="C48" s="72" t="s">
        <v>130</v>
      </c>
      <c r="D48" s="54">
        <v>391000</v>
      </c>
      <c r="E48" s="54">
        <v>423215.98</v>
      </c>
      <c r="F48" s="85">
        <f t="shared" si="0"/>
        <v>108.2393810741688</v>
      </c>
      <c r="G48" s="35"/>
      <c r="H48" s="35"/>
      <c r="I48" s="35"/>
      <c r="J48" s="35"/>
    </row>
    <row r="49" spans="1:10" s="3" customFormat="1" ht="45" hidden="1" x14ac:dyDescent="0.2">
      <c r="A49" s="52" t="s">
        <v>31</v>
      </c>
      <c r="B49" s="42" t="s">
        <v>10</v>
      </c>
      <c r="C49" s="72" t="s">
        <v>81</v>
      </c>
      <c r="D49" s="54" t="s">
        <v>62</v>
      </c>
      <c r="E49" s="54">
        <v>0</v>
      </c>
      <c r="F49" s="85" t="e">
        <f t="shared" si="0"/>
        <v>#VALUE!</v>
      </c>
      <c r="G49" s="35"/>
      <c r="H49" s="35"/>
      <c r="I49" s="35"/>
      <c r="J49" s="35"/>
    </row>
    <row r="50" spans="1:10" s="3" customFormat="1" ht="45" hidden="1" x14ac:dyDescent="0.2">
      <c r="A50" s="52" t="s">
        <v>31</v>
      </c>
      <c r="B50" s="42" t="s">
        <v>10</v>
      </c>
      <c r="C50" s="72" t="s">
        <v>82</v>
      </c>
      <c r="D50" s="54" t="s">
        <v>62</v>
      </c>
      <c r="E50" s="54">
        <v>0</v>
      </c>
      <c r="F50" s="85" t="e">
        <f t="shared" si="0"/>
        <v>#VALUE!</v>
      </c>
      <c r="G50" s="35"/>
      <c r="H50" s="35"/>
      <c r="I50" s="35"/>
      <c r="J50" s="35"/>
    </row>
    <row r="51" spans="1:10" s="3" customFormat="1" x14ac:dyDescent="0.2">
      <c r="A51" s="52" t="s">
        <v>32</v>
      </c>
      <c r="B51" s="42" t="s">
        <v>10</v>
      </c>
      <c r="C51" s="72" t="s">
        <v>146</v>
      </c>
      <c r="D51" s="54">
        <f>D52+D55</f>
        <v>537050</v>
      </c>
      <c r="E51" s="54">
        <f>E52+E55</f>
        <v>551478.96</v>
      </c>
      <c r="F51" s="85">
        <f t="shared" si="0"/>
        <v>102.68670701052044</v>
      </c>
      <c r="G51" s="35"/>
      <c r="H51" s="35"/>
      <c r="I51" s="35"/>
      <c r="J51" s="35"/>
    </row>
    <row r="52" spans="1:10" s="3" customFormat="1" x14ac:dyDescent="0.2">
      <c r="A52" s="52" t="s">
        <v>65</v>
      </c>
      <c r="B52" s="42" t="s">
        <v>10</v>
      </c>
      <c r="C52" s="72" t="s">
        <v>147</v>
      </c>
      <c r="D52" s="54">
        <f>D53</f>
        <v>80000</v>
      </c>
      <c r="E52" s="54">
        <f>E53</f>
        <v>86527.42</v>
      </c>
      <c r="F52" s="85">
        <f t="shared" si="0"/>
        <v>108.15927499999999</v>
      </c>
      <c r="G52" s="35"/>
      <c r="H52" s="35"/>
      <c r="I52" s="35"/>
      <c r="J52" s="35"/>
    </row>
    <row r="53" spans="1:10" s="3" customFormat="1" ht="45" x14ac:dyDescent="0.2">
      <c r="A53" s="52" t="s">
        <v>69</v>
      </c>
      <c r="B53" s="42" t="s">
        <v>10</v>
      </c>
      <c r="C53" s="72" t="s">
        <v>148</v>
      </c>
      <c r="D53" s="54">
        <v>80000</v>
      </c>
      <c r="E53" s="54">
        <v>86527.42</v>
      </c>
      <c r="F53" s="85">
        <f t="shared" si="0"/>
        <v>108.15927499999999</v>
      </c>
      <c r="G53" s="35"/>
      <c r="H53" s="35"/>
      <c r="I53" s="35"/>
      <c r="J53" s="35"/>
    </row>
    <row r="54" spans="1:10" s="3" customFormat="1" ht="45" hidden="1" x14ac:dyDescent="0.2">
      <c r="A54" s="52" t="s">
        <v>70</v>
      </c>
      <c r="B54" s="42" t="s">
        <v>10</v>
      </c>
      <c r="C54" s="72" t="s">
        <v>83</v>
      </c>
      <c r="D54" s="54" t="s">
        <v>62</v>
      </c>
      <c r="E54" s="54">
        <v>0</v>
      </c>
      <c r="F54" s="85" t="e">
        <f t="shared" si="0"/>
        <v>#VALUE!</v>
      </c>
      <c r="G54" s="35"/>
      <c r="H54" s="35"/>
      <c r="I54" s="35"/>
      <c r="J54" s="35"/>
    </row>
    <row r="55" spans="1:10" s="3" customFormat="1" x14ac:dyDescent="0.2">
      <c r="A55" s="52" t="s">
        <v>71</v>
      </c>
      <c r="B55" s="42" t="s">
        <v>10</v>
      </c>
      <c r="C55" s="72" t="s">
        <v>149</v>
      </c>
      <c r="D55" s="54">
        <f>D56</f>
        <v>457050</v>
      </c>
      <c r="E55" s="54">
        <f>E56</f>
        <v>464951.54</v>
      </c>
      <c r="F55" s="85">
        <f t="shared" si="0"/>
        <v>101.72881304014878</v>
      </c>
      <c r="G55" s="35"/>
      <c r="H55" s="35"/>
      <c r="I55" s="35"/>
      <c r="J55" s="35"/>
    </row>
    <row r="56" spans="1:10" s="3" customFormat="1" ht="45" x14ac:dyDescent="0.2">
      <c r="A56" s="52" t="s">
        <v>64</v>
      </c>
      <c r="B56" s="42" t="s">
        <v>10</v>
      </c>
      <c r="C56" s="72" t="s">
        <v>150</v>
      </c>
      <c r="D56" s="54">
        <v>457050</v>
      </c>
      <c r="E56" s="54">
        <v>464951.54</v>
      </c>
      <c r="F56" s="85">
        <f t="shared" si="0"/>
        <v>101.72881304014878</v>
      </c>
      <c r="G56" s="35"/>
      <c r="H56" s="35"/>
      <c r="I56" s="35"/>
      <c r="J56" s="35"/>
    </row>
    <row r="57" spans="1:10" s="3" customFormat="1" ht="45" hidden="1" x14ac:dyDescent="0.2">
      <c r="A57" s="52" t="s">
        <v>72</v>
      </c>
      <c r="B57" s="42" t="s">
        <v>10</v>
      </c>
      <c r="C57" s="72" t="s">
        <v>84</v>
      </c>
      <c r="D57" s="54" t="s">
        <v>62</v>
      </c>
      <c r="E57" s="54">
        <v>0</v>
      </c>
      <c r="F57" s="85" t="e">
        <f t="shared" si="0"/>
        <v>#VALUE!</v>
      </c>
      <c r="G57" s="35"/>
      <c r="H57" s="35"/>
      <c r="I57" s="35"/>
      <c r="J57" s="35"/>
    </row>
    <row r="58" spans="1:10" s="3" customFormat="1" ht="45" hidden="1" x14ac:dyDescent="0.2">
      <c r="A58" s="52" t="s">
        <v>64</v>
      </c>
      <c r="B58" s="42" t="s">
        <v>10</v>
      </c>
      <c r="C58" s="72" t="s">
        <v>84</v>
      </c>
      <c r="D58" s="54" t="s">
        <v>62</v>
      </c>
      <c r="E58" s="54"/>
      <c r="F58" s="85" t="e">
        <f t="shared" si="0"/>
        <v>#VALUE!</v>
      </c>
      <c r="G58" s="35"/>
      <c r="H58" s="35"/>
      <c r="I58" s="35"/>
      <c r="J58" s="35"/>
    </row>
    <row r="59" spans="1:10" s="3" customFormat="1" ht="45" hidden="1" x14ac:dyDescent="0.2">
      <c r="A59" s="52" t="s">
        <v>64</v>
      </c>
      <c r="B59" s="42" t="s">
        <v>10</v>
      </c>
      <c r="C59" s="72" t="s">
        <v>85</v>
      </c>
      <c r="D59" s="54" t="s">
        <v>62</v>
      </c>
      <c r="E59" s="54"/>
      <c r="F59" s="85" t="e">
        <f t="shared" si="0"/>
        <v>#VALUE!</v>
      </c>
      <c r="G59" s="35"/>
      <c r="H59" s="35"/>
      <c r="I59" s="35"/>
      <c r="J59" s="35"/>
    </row>
    <row r="60" spans="1:10" s="3" customFormat="1" x14ac:dyDescent="0.2">
      <c r="A60" s="52" t="s">
        <v>36</v>
      </c>
      <c r="B60" s="42" t="s">
        <v>10</v>
      </c>
      <c r="C60" s="72" t="s">
        <v>151</v>
      </c>
      <c r="D60" s="54">
        <f>D61</f>
        <v>1050</v>
      </c>
      <c r="E60" s="54">
        <f>E61</f>
        <v>1050</v>
      </c>
      <c r="F60" s="85">
        <f t="shared" si="0"/>
        <v>100</v>
      </c>
      <c r="G60" s="35"/>
      <c r="H60" s="35"/>
      <c r="I60" s="35"/>
      <c r="J60" s="35"/>
    </row>
    <row r="61" spans="1:10" s="3" customFormat="1" ht="56.25" x14ac:dyDescent="0.2">
      <c r="A61" s="52" t="s">
        <v>37</v>
      </c>
      <c r="B61" s="42" t="s">
        <v>10</v>
      </c>
      <c r="C61" s="72" t="s">
        <v>152</v>
      </c>
      <c r="D61" s="54">
        <f>D62</f>
        <v>1050</v>
      </c>
      <c r="E61" s="54">
        <f>E62</f>
        <v>1050</v>
      </c>
      <c r="F61" s="85">
        <f t="shared" si="0"/>
        <v>100</v>
      </c>
      <c r="G61" s="35"/>
      <c r="H61" s="35"/>
      <c r="I61" s="35"/>
      <c r="J61" s="35"/>
    </row>
    <row r="62" spans="1:10" s="3" customFormat="1" ht="90" x14ac:dyDescent="0.2">
      <c r="A62" s="52" t="s">
        <v>38</v>
      </c>
      <c r="B62" s="42" t="s">
        <v>10</v>
      </c>
      <c r="C62" s="72" t="s">
        <v>153</v>
      </c>
      <c r="D62" s="54">
        <v>1050</v>
      </c>
      <c r="E62" s="54">
        <v>1050</v>
      </c>
      <c r="F62" s="85">
        <f t="shared" si="0"/>
        <v>100</v>
      </c>
      <c r="G62" s="35"/>
      <c r="H62" s="35"/>
      <c r="I62" s="35"/>
      <c r="J62" s="35"/>
    </row>
    <row r="63" spans="1:10" s="3" customFormat="1" ht="15.75" x14ac:dyDescent="0.25">
      <c r="A63" s="89" t="s">
        <v>129</v>
      </c>
      <c r="B63" s="42"/>
      <c r="C63" s="91" t="s">
        <v>154</v>
      </c>
      <c r="D63" s="92">
        <f>D70+D74</f>
        <v>198336</v>
      </c>
      <c r="E63" s="92">
        <f>E70+E74</f>
        <v>198336.3</v>
      </c>
      <c r="F63" s="102">
        <f t="shared" si="0"/>
        <v>100.00015125847048</v>
      </c>
      <c r="G63" s="35"/>
      <c r="H63" s="35"/>
      <c r="I63" s="35"/>
      <c r="J63" s="35"/>
    </row>
    <row r="64" spans="1:10" s="3" customFormat="1" ht="45" hidden="1" x14ac:dyDescent="0.2">
      <c r="A64" s="52" t="s">
        <v>33</v>
      </c>
      <c r="B64" s="42" t="s">
        <v>10</v>
      </c>
      <c r="C64" s="72" t="s">
        <v>155</v>
      </c>
      <c r="D64" s="54">
        <f t="shared" ref="D64:E66" si="1">D65</f>
        <v>0</v>
      </c>
      <c r="E64" s="54">
        <f t="shared" si="1"/>
        <v>0</v>
      </c>
      <c r="F64" s="85" t="e">
        <f t="shared" si="0"/>
        <v>#DIV/0!</v>
      </c>
      <c r="G64" s="35"/>
      <c r="H64" s="35"/>
      <c r="I64" s="35"/>
      <c r="J64" s="35"/>
    </row>
    <row r="65" spans="1:10" s="3" customFormat="1" ht="101.25" hidden="1" x14ac:dyDescent="0.2">
      <c r="A65" s="52" t="s">
        <v>34</v>
      </c>
      <c r="B65" s="42" t="s">
        <v>10</v>
      </c>
      <c r="C65" s="72" t="s">
        <v>156</v>
      </c>
      <c r="D65" s="54">
        <f t="shared" si="1"/>
        <v>0</v>
      </c>
      <c r="E65" s="54">
        <f>E66+E68</f>
        <v>0</v>
      </c>
      <c r="F65" s="85" t="e">
        <f t="shared" si="0"/>
        <v>#DIV/0!</v>
      </c>
      <c r="G65" s="35"/>
      <c r="H65" s="35"/>
      <c r="I65" s="35"/>
      <c r="J65" s="35"/>
    </row>
    <row r="66" spans="1:10" s="3" customFormat="1" ht="45" hidden="1" x14ac:dyDescent="0.2">
      <c r="A66" s="52" t="s">
        <v>35</v>
      </c>
      <c r="B66" s="42" t="s">
        <v>10</v>
      </c>
      <c r="C66" s="72" t="s">
        <v>157</v>
      </c>
      <c r="D66" s="54">
        <f t="shared" si="1"/>
        <v>0</v>
      </c>
      <c r="E66" s="54">
        <f t="shared" si="1"/>
        <v>0</v>
      </c>
      <c r="F66" s="85" t="e">
        <f t="shared" si="0"/>
        <v>#DIV/0!</v>
      </c>
      <c r="G66" s="35"/>
      <c r="H66" s="35"/>
      <c r="I66" s="35"/>
      <c r="J66" s="35"/>
    </row>
    <row r="67" spans="1:10" s="3" customFormat="1" ht="45" hidden="1" x14ac:dyDescent="0.2">
      <c r="A67" s="52" t="s">
        <v>73</v>
      </c>
      <c r="B67" s="42" t="s">
        <v>10</v>
      </c>
      <c r="C67" s="72" t="s">
        <v>158</v>
      </c>
      <c r="D67" s="54">
        <v>0</v>
      </c>
      <c r="E67" s="54">
        <v>0</v>
      </c>
      <c r="F67" s="85" t="e">
        <f t="shared" si="0"/>
        <v>#DIV/0!</v>
      </c>
      <c r="G67" s="35"/>
      <c r="H67" s="35"/>
      <c r="I67" s="35"/>
      <c r="J67" s="35"/>
    </row>
    <row r="68" spans="1:10" s="3" customFormat="1" ht="90" hidden="1" x14ac:dyDescent="0.2">
      <c r="A68" s="52" t="s">
        <v>173</v>
      </c>
      <c r="B68" s="42"/>
      <c r="C68" s="72" t="s">
        <v>172</v>
      </c>
      <c r="D68" s="54"/>
      <c r="E68" s="54">
        <f>E69</f>
        <v>0</v>
      </c>
      <c r="F68" s="85"/>
      <c r="G68" s="35"/>
      <c r="H68" s="35"/>
      <c r="I68" s="35"/>
      <c r="J68" s="35"/>
    </row>
    <row r="69" spans="1:10" s="3" customFormat="1" ht="101.25" hidden="1" x14ac:dyDescent="0.2">
      <c r="A69" s="52" t="s">
        <v>174</v>
      </c>
      <c r="B69" s="42"/>
      <c r="C69" s="97" t="s">
        <v>175</v>
      </c>
      <c r="D69" s="54"/>
      <c r="E69" s="54">
        <v>0</v>
      </c>
      <c r="F69" s="85"/>
      <c r="G69" s="35"/>
      <c r="H69" s="35"/>
      <c r="I69" s="35"/>
      <c r="J69" s="35"/>
    </row>
    <row r="70" spans="1:10" s="3" customFormat="1" ht="33.75" x14ac:dyDescent="0.2">
      <c r="A70" s="52" t="s">
        <v>39</v>
      </c>
      <c r="B70" s="42" t="s">
        <v>10</v>
      </c>
      <c r="C70" s="72" t="s">
        <v>159</v>
      </c>
      <c r="D70" s="54">
        <f t="shared" ref="D70:E72" si="2">D71</f>
        <v>198336</v>
      </c>
      <c r="E70" s="54">
        <f t="shared" si="2"/>
        <v>198336.3</v>
      </c>
      <c r="F70" s="85">
        <f t="shared" si="0"/>
        <v>100.00015125847048</v>
      </c>
      <c r="G70" s="35"/>
      <c r="H70" s="35"/>
      <c r="I70" s="35"/>
      <c r="J70" s="35"/>
    </row>
    <row r="71" spans="1:10" s="3" customFormat="1" ht="45" x14ac:dyDescent="0.2">
      <c r="A71" s="52" t="s">
        <v>74</v>
      </c>
      <c r="B71" s="42" t="s">
        <v>10</v>
      </c>
      <c r="C71" s="72" t="s">
        <v>160</v>
      </c>
      <c r="D71" s="54">
        <f t="shared" si="2"/>
        <v>198336</v>
      </c>
      <c r="E71" s="54">
        <f t="shared" si="2"/>
        <v>198336.3</v>
      </c>
      <c r="F71" s="85">
        <f t="shared" si="0"/>
        <v>100.00015125847048</v>
      </c>
      <c r="G71" s="35"/>
      <c r="H71" s="35"/>
      <c r="I71" s="35"/>
      <c r="J71" s="35"/>
    </row>
    <row r="72" spans="1:10" s="3" customFormat="1" ht="56.25" x14ac:dyDescent="0.2">
      <c r="A72" s="52" t="s">
        <v>40</v>
      </c>
      <c r="B72" s="42" t="s">
        <v>10</v>
      </c>
      <c r="C72" s="72" t="s">
        <v>161</v>
      </c>
      <c r="D72" s="54">
        <f t="shared" si="2"/>
        <v>198336</v>
      </c>
      <c r="E72" s="54">
        <f t="shared" si="2"/>
        <v>198336.3</v>
      </c>
      <c r="F72" s="85">
        <f t="shared" si="0"/>
        <v>100.00015125847048</v>
      </c>
      <c r="G72" s="35"/>
      <c r="H72" s="35"/>
      <c r="I72" s="35"/>
      <c r="J72" s="35"/>
    </row>
    <row r="73" spans="1:10" s="3" customFormat="1" ht="67.5" x14ac:dyDescent="0.2">
      <c r="A73" s="52" t="s">
        <v>75</v>
      </c>
      <c r="B73" s="42" t="s">
        <v>10</v>
      </c>
      <c r="C73" s="72" t="s">
        <v>162</v>
      </c>
      <c r="D73" s="54">
        <v>198336</v>
      </c>
      <c r="E73" s="54">
        <v>198336.3</v>
      </c>
      <c r="F73" s="85">
        <f t="shared" si="0"/>
        <v>100.00015125847048</v>
      </c>
      <c r="G73" s="35"/>
      <c r="H73" s="35"/>
      <c r="I73" s="35"/>
      <c r="J73" s="35"/>
    </row>
    <row r="74" spans="1:10" s="3" customFormat="1" hidden="1" x14ac:dyDescent="0.2">
      <c r="A74" s="52" t="s">
        <v>187</v>
      </c>
      <c r="B74" s="42"/>
      <c r="C74" s="72" t="s">
        <v>190</v>
      </c>
      <c r="D74" s="54">
        <f>D75</f>
        <v>0</v>
      </c>
      <c r="E74" s="54">
        <f>E75</f>
        <v>0</v>
      </c>
      <c r="F74" s="85" t="e">
        <f t="shared" si="0"/>
        <v>#DIV/0!</v>
      </c>
      <c r="G74" s="35"/>
      <c r="H74" s="35"/>
      <c r="I74" s="35"/>
      <c r="J74" s="35"/>
    </row>
    <row r="75" spans="1:10" s="3" customFormat="1" ht="15" hidden="1" customHeight="1" x14ac:dyDescent="0.2">
      <c r="A75" s="52" t="s">
        <v>189</v>
      </c>
      <c r="B75" s="42"/>
      <c r="C75" s="72" t="s">
        <v>191</v>
      </c>
      <c r="D75" s="54">
        <f>D76</f>
        <v>0</v>
      </c>
      <c r="E75" s="54">
        <f>E76</f>
        <v>0</v>
      </c>
      <c r="F75" s="85" t="e">
        <f t="shared" si="0"/>
        <v>#DIV/0!</v>
      </c>
      <c r="G75" s="35"/>
      <c r="H75" s="35"/>
      <c r="I75" s="35"/>
      <c r="J75" s="35"/>
    </row>
    <row r="76" spans="1:10" s="3" customFormat="1" ht="27" hidden="1" customHeight="1" x14ac:dyDescent="0.2">
      <c r="A76" s="52" t="s">
        <v>188</v>
      </c>
      <c r="B76" s="42"/>
      <c r="C76" s="72" t="s">
        <v>192</v>
      </c>
      <c r="D76" s="54">
        <v>0</v>
      </c>
      <c r="E76" s="54">
        <v>0</v>
      </c>
      <c r="F76" s="85" t="e">
        <f t="shared" si="0"/>
        <v>#DIV/0!</v>
      </c>
      <c r="G76" s="35"/>
      <c r="H76" s="35"/>
      <c r="I76" s="35"/>
      <c r="J76" s="35"/>
    </row>
    <row r="77" spans="1:10" s="3" customFormat="1" ht="25.5" x14ac:dyDescent="0.25">
      <c r="A77" s="93" t="s">
        <v>41</v>
      </c>
      <c r="B77" s="87" t="s">
        <v>10</v>
      </c>
      <c r="C77" s="94" t="s">
        <v>163</v>
      </c>
      <c r="D77" s="95">
        <f>D78+D94+D127</f>
        <v>2125610</v>
      </c>
      <c r="E77" s="95">
        <f>E78+E94+E127</f>
        <v>2125610</v>
      </c>
      <c r="F77" s="96">
        <f t="shared" si="0"/>
        <v>100</v>
      </c>
      <c r="G77" s="35"/>
      <c r="H77" s="35"/>
      <c r="I77" s="35"/>
      <c r="J77" s="35"/>
    </row>
    <row r="78" spans="1:10" s="3" customFormat="1" ht="38.25" x14ac:dyDescent="0.25">
      <c r="A78" s="65" t="s">
        <v>88</v>
      </c>
      <c r="B78" s="42"/>
      <c r="C78" s="78" t="s">
        <v>164</v>
      </c>
      <c r="D78" s="77">
        <f>D79+D85+D88+D82</f>
        <v>2125610</v>
      </c>
      <c r="E78" s="77">
        <f>E79+E85+E88+E82</f>
        <v>2125610</v>
      </c>
      <c r="F78" s="86">
        <f t="shared" si="0"/>
        <v>100</v>
      </c>
      <c r="G78" s="35"/>
      <c r="H78" s="35"/>
      <c r="I78" s="35"/>
      <c r="J78" s="35"/>
    </row>
    <row r="79" spans="1:10" s="3" customFormat="1" ht="25.5" x14ac:dyDescent="0.25">
      <c r="A79" s="73" t="s">
        <v>89</v>
      </c>
      <c r="B79" s="42"/>
      <c r="C79" s="78" t="s">
        <v>165</v>
      </c>
      <c r="D79" s="77">
        <f>D80</f>
        <v>447000</v>
      </c>
      <c r="E79" s="77">
        <f>E80</f>
        <v>447000</v>
      </c>
      <c r="F79" s="86">
        <f t="shared" si="0"/>
        <v>100</v>
      </c>
      <c r="G79" s="35"/>
      <c r="H79" s="35"/>
      <c r="I79" s="35"/>
      <c r="J79" s="35"/>
    </row>
    <row r="80" spans="1:10" s="3" customFormat="1" ht="26.25" x14ac:dyDescent="0.25">
      <c r="A80" s="64" t="s">
        <v>126</v>
      </c>
      <c r="B80" s="42"/>
      <c r="C80" s="78" t="s">
        <v>178</v>
      </c>
      <c r="D80" s="77">
        <f>D81</f>
        <v>447000</v>
      </c>
      <c r="E80" s="77">
        <f>E81</f>
        <v>447000</v>
      </c>
      <c r="F80" s="86">
        <f t="shared" si="0"/>
        <v>100</v>
      </c>
      <c r="G80" s="35"/>
      <c r="H80" s="35"/>
      <c r="I80" s="35"/>
      <c r="J80" s="35"/>
    </row>
    <row r="81" spans="1:10" s="3" customFormat="1" ht="39" x14ac:dyDescent="0.25">
      <c r="A81" s="64" t="s">
        <v>127</v>
      </c>
      <c r="B81" s="42"/>
      <c r="C81" s="78" t="s">
        <v>179</v>
      </c>
      <c r="D81" s="77">
        <v>447000</v>
      </c>
      <c r="E81" s="77">
        <v>447000</v>
      </c>
      <c r="F81" s="86">
        <f t="shared" si="0"/>
        <v>100</v>
      </c>
      <c r="G81" s="35"/>
      <c r="H81" s="35"/>
      <c r="I81" s="35"/>
      <c r="J81" s="35"/>
    </row>
    <row r="82" spans="1:10" s="3" customFormat="1" ht="39" hidden="1" x14ac:dyDescent="0.25">
      <c r="A82" s="98" t="s">
        <v>182</v>
      </c>
      <c r="B82" s="99"/>
      <c r="C82" s="78" t="s">
        <v>183</v>
      </c>
      <c r="D82" s="77">
        <f>D83</f>
        <v>0</v>
      </c>
      <c r="E82" s="77">
        <f>E83</f>
        <v>0</v>
      </c>
      <c r="F82" s="86" t="e">
        <f t="shared" si="0"/>
        <v>#DIV/0!</v>
      </c>
      <c r="G82" s="35"/>
      <c r="H82" s="35"/>
      <c r="I82" s="35"/>
      <c r="J82" s="35"/>
    </row>
    <row r="83" spans="1:10" s="3" customFormat="1" ht="39" hidden="1" x14ac:dyDescent="0.25">
      <c r="A83" s="100" t="s">
        <v>184</v>
      </c>
      <c r="B83" s="42"/>
      <c r="C83" s="78" t="s">
        <v>185</v>
      </c>
      <c r="D83" s="77">
        <f>D84</f>
        <v>0</v>
      </c>
      <c r="E83" s="77">
        <f>E84</f>
        <v>0</v>
      </c>
      <c r="F83" s="86" t="e">
        <f t="shared" si="0"/>
        <v>#DIV/0!</v>
      </c>
      <c r="G83" s="35"/>
      <c r="H83" s="35"/>
      <c r="I83" s="35"/>
      <c r="J83" s="35"/>
    </row>
    <row r="84" spans="1:10" s="3" customFormat="1" ht="39" hidden="1" x14ac:dyDescent="0.25">
      <c r="A84" s="100" t="s">
        <v>184</v>
      </c>
      <c r="B84" s="99"/>
      <c r="C84" s="78" t="s">
        <v>186</v>
      </c>
      <c r="D84" s="77">
        <v>0</v>
      </c>
      <c r="E84" s="77">
        <v>0</v>
      </c>
      <c r="F84" s="86" t="e">
        <f t="shared" si="0"/>
        <v>#DIV/0!</v>
      </c>
      <c r="G84" s="35"/>
      <c r="H84" s="35"/>
      <c r="I84" s="35"/>
      <c r="J84" s="35"/>
    </row>
    <row r="85" spans="1:10" s="3" customFormat="1" ht="25.5" x14ac:dyDescent="0.25">
      <c r="A85" s="101" t="s">
        <v>90</v>
      </c>
      <c r="B85" s="42"/>
      <c r="C85" s="78" t="s">
        <v>166</v>
      </c>
      <c r="D85" s="77">
        <f>D86</f>
        <v>98300</v>
      </c>
      <c r="E85" s="77">
        <f>E86</f>
        <v>98300</v>
      </c>
      <c r="F85" s="86">
        <f t="shared" si="0"/>
        <v>100</v>
      </c>
      <c r="G85" s="35"/>
      <c r="H85" s="35"/>
      <c r="I85" s="35"/>
      <c r="J85" s="35"/>
    </row>
    <row r="86" spans="1:10" s="3" customFormat="1" ht="51" x14ac:dyDescent="0.25">
      <c r="A86" s="65" t="s">
        <v>42</v>
      </c>
      <c r="B86" s="42"/>
      <c r="C86" s="78" t="s">
        <v>167</v>
      </c>
      <c r="D86" s="77">
        <f>D87</f>
        <v>98300</v>
      </c>
      <c r="E86" s="77">
        <f>E87</f>
        <v>98300</v>
      </c>
      <c r="F86" s="86">
        <f t="shared" si="0"/>
        <v>100</v>
      </c>
      <c r="G86" s="35"/>
      <c r="H86" s="35"/>
      <c r="I86" s="35"/>
      <c r="J86" s="35"/>
    </row>
    <row r="87" spans="1:10" s="3" customFormat="1" ht="51" x14ac:dyDescent="0.25">
      <c r="A87" s="65" t="s">
        <v>42</v>
      </c>
      <c r="B87" s="42"/>
      <c r="C87" s="78" t="s">
        <v>171</v>
      </c>
      <c r="D87" s="77">
        <v>98300</v>
      </c>
      <c r="E87" s="77">
        <v>98300</v>
      </c>
      <c r="F87" s="86">
        <f t="shared" si="0"/>
        <v>100</v>
      </c>
      <c r="G87" s="35"/>
      <c r="H87" s="35"/>
      <c r="I87" s="35"/>
      <c r="J87" s="35"/>
    </row>
    <row r="88" spans="1:10" s="3" customFormat="1" ht="15" x14ac:dyDescent="0.25">
      <c r="A88" s="74" t="s">
        <v>43</v>
      </c>
      <c r="B88" s="42"/>
      <c r="C88" s="78" t="s">
        <v>168</v>
      </c>
      <c r="D88" s="77">
        <f>D91+D89</f>
        <v>1580310</v>
      </c>
      <c r="E88" s="77">
        <f>E91+E90</f>
        <v>1580310</v>
      </c>
      <c r="F88" s="86">
        <f t="shared" si="0"/>
        <v>100</v>
      </c>
      <c r="G88" s="35"/>
      <c r="H88" s="35"/>
      <c r="I88" s="35"/>
      <c r="J88" s="35"/>
    </row>
    <row r="89" spans="1:10" s="3" customFormat="1" ht="90" x14ac:dyDescent="0.25">
      <c r="A89" s="103" t="s">
        <v>193</v>
      </c>
      <c r="B89" s="42"/>
      <c r="C89" s="104" t="s">
        <v>194</v>
      </c>
      <c r="D89" s="77">
        <f>D90</f>
        <v>132210</v>
      </c>
      <c r="E89" s="77">
        <f>E90</f>
        <v>132210</v>
      </c>
      <c r="F89" s="86">
        <f t="shared" si="0"/>
        <v>100</v>
      </c>
      <c r="G89" s="35"/>
      <c r="H89" s="35"/>
      <c r="I89" s="35"/>
      <c r="J89" s="35"/>
    </row>
    <row r="90" spans="1:10" s="3" customFormat="1" ht="90" x14ac:dyDescent="0.25">
      <c r="A90" s="103" t="s">
        <v>193</v>
      </c>
      <c r="B90" s="42"/>
      <c r="C90" s="78" t="s">
        <v>195</v>
      </c>
      <c r="D90" s="77">
        <v>132210</v>
      </c>
      <c r="E90" s="77">
        <v>132210</v>
      </c>
      <c r="F90" s="86">
        <f t="shared" si="0"/>
        <v>100</v>
      </c>
      <c r="G90" s="35"/>
      <c r="H90" s="35"/>
      <c r="I90" s="35"/>
      <c r="J90" s="35"/>
    </row>
    <row r="91" spans="1:10" s="3" customFormat="1" ht="25.5" x14ac:dyDescent="0.25">
      <c r="A91" s="66" t="s">
        <v>98</v>
      </c>
      <c r="B91" s="42"/>
      <c r="C91" s="78" t="s">
        <v>169</v>
      </c>
      <c r="D91" s="77">
        <f>D92</f>
        <v>1448100</v>
      </c>
      <c r="E91" s="77">
        <f>E92</f>
        <v>1448100</v>
      </c>
      <c r="F91" s="86">
        <f t="shared" si="0"/>
        <v>100</v>
      </c>
      <c r="G91" s="35"/>
      <c r="H91" s="35"/>
      <c r="I91" s="35"/>
      <c r="J91" s="35"/>
    </row>
    <row r="92" spans="1:10" s="3" customFormat="1" ht="25.5" x14ac:dyDescent="0.25">
      <c r="A92" s="67" t="s">
        <v>98</v>
      </c>
      <c r="B92" s="42"/>
      <c r="C92" s="78" t="s">
        <v>170</v>
      </c>
      <c r="D92" s="77">
        <v>1448100</v>
      </c>
      <c r="E92" s="77">
        <v>1448100</v>
      </c>
      <c r="F92" s="86">
        <f t="shared" si="0"/>
        <v>100</v>
      </c>
      <c r="G92" s="35"/>
      <c r="H92" s="35"/>
      <c r="I92" s="35"/>
      <c r="J92" s="35"/>
    </row>
    <row r="93" spans="1:10" s="3" customFormat="1" ht="38.25" hidden="1" x14ac:dyDescent="0.25">
      <c r="A93" s="68" t="s">
        <v>50</v>
      </c>
      <c r="B93" s="42"/>
      <c r="C93" s="78"/>
      <c r="D93" s="77">
        <f>D94</f>
        <v>0</v>
      </c>
      <c r="E93" s="77">
        <v>0</v>
      </c>
      <c r="F93" s="86" t="e">
        <f t="shared" si="0"/>
        <v>#DIV/0!</v>
      </c>
      <c r="G93" s="35"/>
      <c r="H93" s="35"/>
      <c r="I93" s="35"/>
      <c r="J93" s="35"/>
    </row>
    <row r="94" spans="1:10" s="3" customFormat="1" ht="29.25" hidden="1" customHeight="1" x14ac:dyDescent="0.25">
      <c r="A94" s="68" t="s">
        <v>50</v>
      </c>
      <c r="B94" s="42"/>
      <c r="C94" s="78" t="s">
        <v>51</v>
      </c>
      <c r="D94" s="77">
        <f>D130</f>
        <v>0</v>
      </c>
      <c r="E94" s="77">
        <f>E130</f>
        <v>0</v>
      </c>
      <c r="F94" s="86" t="e">
        <f t="shared" si="0"/>
        <v>#DIV/0!</v>
      </c>
      <c r="G94" s="35"/>
      <c r="H94" s="35"/>
      <c r="I94" s="35"/>
      <c r="J94" s="35"/>
    </row>
    <row r="95" spans="1:10" s="3" customFormat="1" ht="38.25" hidden="1" x14ac:dyDescent="0.25">
      <c r="A95" s="68" t="s">
        <v>54</v>
      </c>
      <c r="B95" s="42" t="s">
        <v>10</v>
      </c>
      <c r="C95" s="78" t="s">
        <v>102</v>
      </c>
      <c r="D95" s="77" t="s">
        <v>62</v>
      </c>
      <c r="E95" s="77">
        <v>0</v>
      </c>
      <c r="F95" s="86" t="e">
        <f t="shared" si="0"/>
        <v>#VALUE!</v>
      </c>
      <c r="G95" s="35"/>
      <c r="H95" s="35"/>
      <c r="I95" s="35"/>
      <c r="J95" s="35"/>
    </row>
    <row r="96" spans="1:10" s="3" customFormat="1" ht="48" hidden="1" x14ac:dyDescent="0.25">
      <c r="A96" s="59" t="s">
        <v>42</v>
      </c>
      <c r="B96" s="42" t="s">
        <v>10</v>
      </c>
      <c r="C96" s="78" t="s">
        <v>100</v>
      </c>
      <c r="D96" s="77" t="s">
        <v>62</v>
      </c>
      <c r="E96" s="77">
        <v>0</v>
      </c>
      <c r="F96" s="86" t="e">
        <f t="shared" si="0"/>
        <v>#VALUE!</v>
      </c>
      <c r="G96" s="35"/>
      <c r="H96" s="35"/>
      <c r="I96" s="35"/>
      <c r="J96" s="35"/>
    </row>
    <row r="97" spans="1:10" s="3" customFormat="1" ht="48" hidden="1" x14ac:dyDescent="0.25">
      <c r="A97" s="59" t="s">
        <v>76</v>
      </c>
      <c r="B97" s="42" t="s">
        <v>10</v>
      </c>
      <c r="C97" s="78" t="s">
        <v>101</v>
      </c>
      <c r="D97" s="77" t="s">
        <v>62</v>
      </c>
      <c r="E97" s="77">
        <v>0</v>
      </c>
      <c r="F97" s="86" t="e">
        <f t="shared" si="0"/>
        <v>#VALUE!</v>
      </c>
      <c r="G97" s="35"/>
      <c r="H97" s="35"/>
      <c r="I97" s="35"/>
      <c r="J97" s="35"/>
    </row>
    <row r="98" spans="1:10" s="3" customFormat="1" ht="132" hidden="1" customHeight="1" x14ac:dyDescent="0.25">
      <c r="A98" s="59" t="s">
        <v>43</v>
      </c>
      <c r="B98" s="42" t="s">
        <v>10</v>
      </c>
      <c r="C98" s="78" t="s">
        <v>103</v>
      </c>
      <c r="D98" s="79">
        <v>91656</v>
      </c>
      <c r="E98" s="79">
        <v>91656.78</v>
      </c>
      <c r="F98" s="86">
        <f t="shared" si="0"/>
        <v>100.00085100811731</v>
      </c>
      <c r="G98" s="35"/>
      <c r="H98" s="35"/>
      <c r="I98" s="35"/>
      <c r="J98" s="35"/>
    </row>
    <row r="99" spans="1:10" s="3" customFormat="1" ht="84" hidden="1" x14ac:dyDescent="0.25">
      <c r="A99" s="59" t="s">
        <v>91</v>
      </c>
      <c r="B99" s="42" t="s">
        <v>10</v>
      </c>
      <c r="C99" s="78" t="s">
        <v>104</v>
      </c>
      <c r="D99" s="79">
        <v>91656</v>
      </c>
      <c r="E99" s="79">
        <v>91656.78</v>
      </c>
      <c r="F99" s="86">
        <f t="shared" si="0"/>
        <v>100.00085100811731</v>
      </c>
      <c r="G99" s="35"/>
      <c r="H99" s="35"/>
      <c r="I99" s="35"/>
      <c r="J99" s="35"/>
    </row>
    <row r="100" spans="1:10" s="3" customFormat="1" ht="72" hidden="1" x14ac:dyDescent="0.25">
      <c r="A100" s="60" t="s">
        <v>92</v>
      </c>
      <c r="B100" s="42" t="s">
        <v>10</v>
      </c>
      <c r="C100" s="78" t="s">
        <v>105</v>
      </c>
      <c r="D100" s="79">
        <v>91656</v>
      </c>
      <c r="E100" s="79">
        <v>91656.78</v>
      </c>
      <c r="F100" s="86">
        <f t="shared" si="0"/>
        <v>100.00085100811731</v>
      </c>
      <c r="G100" s="35"/>
      <c r="H100" s="35"/>
      <c r="I100" s="35"/>
      <c r="J100" s="35"/>
    </row>
    <row r="101" spans="1:10" s="4" customFormat="1" ht="84" hidden="1" x14ac:dyDescent="0.25">
      <c r="A101" s="60" t="s">
        <v>93</v>
      </c>
      <c r="B101" s="42" t="s">
        <v>10</v>
      </c>
      <c r="C101" s="78" t="s">
        <v>106</v>
      </c>
      <c r="D101" s="79">
        <v>120595</v>
      </c>
      <c r="E101" s="79">
        <v>123579.19</v>
      </c>
      <c r="F101" s="86">
        <f t="shared" ref="F101:F129" si="3">E101*100/D101</f>
        <v>102.47455532982296</v>
      </c>
      <c r="H101" s="44"/>
    </row>
    <row r="102" spans="1:10" ht="72" hidden="1" x14ac:dyDescent="0.25">
      <c r="A102" s="60" t="s">
        <v>94</v>
      </c>
      <c r="B102" s="42" t="s">
        <v>10</v>
      </c>
      <c r="C102" s="78" t="s">
        <v>107</v>
      </c>
      <c r="D102" s="79">
        <v>87000</v>
      </c>
      <c r="E102" s="79">
        <v>89984.19</v>
      </c>
      <c r="F102" s="86">
        <f t="shared" si="3"/>
        <v>103.43010344827586</v>
      </c>
    </row>
    <row r="103" spans="1:10" ht="24" hidden="1" x14ac:dyDescent="0.25">
      <c r="A103" s="59" t="s">
        <v>95</v>
      </c>
      <c r="B103" s="42" t="s">
        <v>10</v>
      </c>
      <c r="C103" s="78" t="s">
        <v>108</v>
      </c>
      <c r="D103" s="79">
        <v>87000</v>
      </c>
      <c r="E103" s="79">
        <v>89984.19</v>
      </c>
      <c r="F103" s="86">
        <f t="shared" si="3"/>
        <v>103.43010344827586</v>
      </c>
    </row>
    <row r="104" spans="1:10" ht="36" hidden="1" x14ac:dyDescent="0.25">
      <c r="A104" s="59" t="s">
        <v>96</v>
      </c>
      <c r="B104" s="42" t="s">
        <v>10</v>
      </c>
      <c r="C104" s="78" t="s">
        <v>109</v>
      </c>
      <c r="D104" s="79">
        <v>33595</v>
      </c>
      <c r="E104" s="79">
        <v>33595</v>
      </c>
      <c r="F104" s="86">
        <f t="shared" si="3"/>
        <v>100</v>
      </c>
    </row>
    <row r="105" spans="1:10" ht="36" hidden="1" x14ac:dyDescent="0.25">
      <c r="A105" s="59" t="s">
        <v>54</v>
      </c>
      <c r="B105" s="42" t="s">
        <v>10</v>
      </c>
      <c r="C105" s="78" t="s">
        <v>110</v>
      </c>
      <c r="D105" s="79">
        <v>33595</v>
      </c>
      <c r="E105" s="79">
        <v>33595</v>
      </c>
      <c r="F105" s="86">
        <f t="shared" si="3"/>
        <v>100</v>
      </c>
    </row>
    <row r="106" spans="1:10" ht="15" hidden="1" x14ac:dyDescent="0.25">
      <c r="A106" s="59" t="s">
        <v>97</v>
      </c>
      <c r="B106" s="42" t="s">
        <v>10</v>
      </c>
      <c r="C106" s="78" t="s">
        <v>111</v>
      </c>
      <c r="D106" s="79">
        <v>3992087</v>
      </c>
      <c r="E106" s="79">
        <v>3992086.2</v>
      </c>
      <c r="F106" s="86">
        <f t="shared" si="3"/>
        <v>99.999979960356569</v>
      </c>
    </row>
    <row r="107" spans="1:10" ht="24" hidden="1" x14ac:dyDescent="0.25">
      <c r="A107" s="59" t="s">
        <v>58</v>
      </c>
      <c r="B107" s="42" t="s">
        <v>10</v>
      </c>
      <c r="C107" s="78" t="s">
        <v>112</v>
      </c>
      <c r="D107" s="79">
        <v>3659748</v>
      </c>
      <c r="E107" s="79">
        <v>3659747.2</v>
      </c>
      <c r="F107" s="86">
        <f t="shared" si="3"/>
        <v>99.999978140571429</v>
      </c>
    </row>
    <row r="108" spans="1:10" ht="24" hidden="1" x14ac:dyDescent="0.25">
      <c r="A108" s="59" t="s">
        <v>58</v>
      </c>
      <c r="B108" s="42" t="s">
        <v>10</v>
      </c>
      <c r="C108" s="78" t="s">
        <v>113</v>
      </c>
      <c r="D108" s="79">
        <v>1901198</v>
      </c>
      <c r="E108" s="79">
        <v>1901198</v>
      </c>
      <c r="F108" s="86">
        <f t="shared" si="3"/>
        <v>100</v>
      </c>
    </row>
    <row r="109" spans="1:10" ht="15" hidden="1" x14ac:dyDescent="0.25">
      <c r="A109" s="59" t="s">
        <v>43</v>
      </c>
      <c r="B109" s="42" t="s">
        <v>10</v>
      </c>
      <c r="C109" s="78" t="s">
        <v>114</v>
      </c>
      <c r="D109" s="79">
        <v>164008</v>
      </c>
      <c r="E109" s="79">
        <v>164008</v>
      </c>
      <c r="F109" s="86">
        <f t="shared" si="3"/>
        <v>100</v>
      </c>
    </row>
    <row r="110" spans="1:10" ht="24" hidden="1" x14ac:dyDescent="0.25">
      <c r="A110" s="59" t="s">
        <v>98</v>
      </c>
      <c r="B110" s="42" t="s">
        <v>10</v>
      </c>
      <c r="C110" s="78" t="s">
        <v>115</v>
      </c>
      <c r="D110" s="79">
        <v>164008</v>
      </c>
      <c r="E110" s="79">
        <v>164008</v>
      </c>
      <c r="F110" s="86">
        <f t="shared" si="3"/>
        <v>100</v>
      </c>
    </row>
    <row r="111" spans="1:10" ht="36" hidden="1" x14ac:dyDescent="0.25">
      <c r="A111" s="59" t="s">
        <v>99</v>
      </c>
      <c r="B111" s="42" t="s">
        <v>10</v>
      </c>
      <c r="C111" s="78" t="s">
        <v>116</v>
      </c>
      <c r="D111" s="79">
        <v>1737190</v>
      </c>
      <c r="E111" s="79">
        <v>1737190</v>
      </c>
      <c r="F111" s="86">
        <f t="shared" si="3"/>
        <v>100</v>
      </c>
    </row>
    <row r="112" spans="1:10" ht="15" hidden="1" x14ac:dyDescent="0.25">
      <c r="A112" s="75" t="s">
        <v>43</v>
      </c>
      <c r="B112" s="42" t="s">
        <v>10</v>
      </c>
      <c r="C112" s="78" t="s">
        <v>117</v>
      </c>
      <c r="D112" s="79">
        <v>1737190</v>
      </c>
      <c r="E112" s="79">
        <v>1737190</v>
      </c>
      <c r="F112" s="86">
        <f t="shared" si="3"/>
        <v>100</v>
      </c>
    </row>
    <row r="113" spans="1:6" ht="24" hidden="1" x14ac:dyDescent="0.25">
      <c r="A113" s="61" t="s">
        <v>98</v>
      </c>
      <c r="B113" s="42" t="s">
        <v>10</v>
      </c>
      <c r="C113" s="78" t="s">
        <v>107</v>
      </c>
      <c r="D113" s="79">
        <v>1482950</v>
      </c>
      <c r="E113" s="79">
        <v>1482949.2</v>
      </c>
      <c r="F113" s="86">
        <f t="shared" si="3"/>
        <v>99.999946053474488</v>
      </c>
    </row>
    <row r="114" spans="1:6" ht="24" hidden="1" x14ac:dyDescent="0.25">
      <c r="A114" s="62" t="s">
        <v>98</v>
      </c>
      <c r="B114" s="42" t="s">
        <v>10</v>
      </c>
      <c r="C114" s="78" t="s">
        <v>118</v>
      </c>
      <c r="D114" s="79">
        <v>1482950</v>
      </c>
      <c r="E114" s="79">
        <v>1482949.2</v>
      </c>
      <c r="F114" s="86">
        <f t="shared" si="3"/>
        <v>99.999946053474488</v>
      </c>
    </row>
    <row r="115" spans="1:6" ht="36" hidden="1" x14ac:dyDescent="0.25">
      <c r="A115" s="63" t="s">
        <v>50</v>
      </c>
      <c r="B115" s="42" t="s">
        <v>10</v>
      </c>
      <c r="C115" s="78" t="s">
        <v>119</v>
      </c>
      <c r="D115" s="79">
        <v>1482950</v>
      </c>
      <c r="E115" s="79">
        <v>1482949.2</v>
      </c>
      <c r="F115" s="86">
        <f t="shared" si="3"/>
        <v>99.999946053474488</v>
      </c>
    </row>
    <row r="116" spans="1:6" ht="36" hidden="1" x14ac:dyDescent="0.25">
      <c r="A116" s="63" t="s">
        <v>54</v>
      </c>
      <c r="B116" s="42" t="s">
        <v>10</v>
      </c>
      <c r="C116" s="80" t="s">
        <v>120</v>
      </c>
      <c r="D116" s="79">
        <v>125600</v>
      </c>
      <c r="E116" s="79">
        <v>125600</v>
      </c>
      <c r="F116" s="86">
        <f t="shared" si="3"/>
        <v>100</v>
      </c>
    </row>
    <row r="117" spans="1:6" ht="15" hidden="1" x14ac:dyDescent="0.25">
      <c r="A117" s="76" t="s">
        <v>43</v>
      </c>
      <c r="B117" s="42" t="s">
        <v>10</v>
      </c>
      <c r="C117" s="78" t="s">
        <v>121</v>
      </c>
      <c r="D117" s="79">
        <v>125600</v>
      </c>
      <c r="E117" s="79">
        <v>125600</v>
      </c>
      <c r="F117" s="86">
        <f t="shared" si="3"/>
        <v>100</v>
      </c>
    </row>
    <row r="118" spans="1:6" ht="22.5" hidden="1" x14ac:dyDescent="0.25">
      <c r="A118" s="55" t="s">
        <v>98</v>
      </c>
      <c r="B118" s="42" t="s">
        <v>10</v>
      </c>
      <c r="C118" s="78" t="s">
        <v>121</v>
      </c>
      <c r="D118" s="79">
        <v>125600</v>
      </c>
      <c r="E118" s="79">
        <v>125600</v>
      </c>
      <c r="F118" s="86">
        <f t="shared" si="3"/>
        <v>100</v>
      </c>
    </row>
    <row r="119" spans="1:6" ht="22.5" hidden="1" x14ac:dyDescent="0.25">
      <c r="A119" s="56" t="s">
        <v>98</v>
      </c>
      <c r="B119" s="42" t="s">
        <v>10</v>
      </c>
      <c r="C119" s="78" t="s">
        <v>122</v>
      </c>
      <c r="D119" s="79">
        <v>150000</v>
      </c>
      <c r="E119" s="79">
        <v>150000</v>
      </c>
      <c r="F119" s="86">
        <f t="shared" si="3"/>
        <v>100</v>
      </c>
    </row>
    <row r="120" spans="1:6" ht="33.75" hidden="1" x14ac:dyDescent="0.25">
      <c r="A120" s="57" t="s">
        <v>50</v>
      </c>
      <c r="B120" s="42" t="s">
        <v>10</v>
      </c>
      <c r="C120" s="78" t="s">
        <v>123</v>
      </c>
      <c r="D120" s="79">
        <v>100000</v>
      </c>
      <c r="E120" s="79">
        <v>100000</v>
      </c>
      <c r="F120" s="86">
        <f t="shared" si="3"/>
        <v>100</v>
      </c>
    </row>
    <row r="121" spans="1:6" ht="33.75" hidden="1" x14ac:dyDescent="0.2">
      <c r="A121" s="57" t="s">
        <v>54</v>
      </c>
      <c r="B121" s="42" t="s">
        <v>10</v>
      </c>
      <c r="C121" s="81" t="s">
        <v>45</v>
      </c>
      <c r="D121" s="79">
        <v>100000</v>
      </c>
      <c r="E121" s="79">
        <v>100000</v>
      </c>
      <c r="F121" s="86">
        <f t="shared" si="3"/>
        <v>100</v>
      </c>
    </row>
    <row r="122" spans="1:6" ht="87.75" hidden="1" customHeight="1" x14ac:dyDescent="0.2">
      <c r="A122" s="58" t="s">
        <v>44</v>
      </c>
      <c r="B122" s="42" t="s">
        <v>10</v>
      </c>
      <c r="C122" s="81" t="s">
        <v>47</v>
      </c>
      <c r="D122" s="79">
        <v>50000</v>
      </c>
      <c r="E122" s="79">
        <v>50000</v>
      </c>
      <c r="F122" s="86">
        <f t="shared" si="3"/>
        <v>100</v>
      </c>
    </row>
    <row r="123" spans="1:6" ht="67.5" hidden="1" x14ac:dyDescent="0.2">
      <c r="A123" s="58" t="s">
        <v>46</v>
      </c>
      <c r="B123" s="42" t="s">
        <v>10</v>
      </c>
      <c r="C123" s="81" t="s">
        <v>49</v>
      </c>
      <c r="D123" s="79">
        <v>50000</v>
      </c>
      <c r="E123" s="79">
        <v>50000</v>
      </c>
      <c r="F123" s="86">
        <f t="shared" si="3"/>
        <v>100</v>
      </c>
    </row>
    <row r="124" spans="1:6" ht="67.5" hidden="1" x14ac:dyDescent="0.2">
      <c r="A124" s="58" t="s">
        <v>48</v>
      </c>
      <c r="B124" s="42" t="s">
        <v>10</v>
      </c>
      <c r="C124" s="81" t="s">
        <v>51</v>
      </c>
      <c r="D124" s="79">
        <v>136500</v>
      </c>
      <c r="E124" s="79">
        <v>136500</v>
      </c>
      <c r="F124" s="86">
        <f t="shared" si="3"/>
        <v>100</v>
      </c>
    </row>
    <row r="125" spans="1:6" ht="22.5" hidden="1" x14ac:dyDescent="0.2">
      <c r="A125" s="58" t="s">
        <v>50</v>
      </c>
      <c r="B125" s="42" t="s">
        <v>10</v>
      </c>
      <c r="C125" s="81" t="s">
        <v>53</v>
      </c>
      <c r="D125" s="79">
        <v>136500</v>
      </c>
      <c r="E125" s="79">
        <v>136500</v>
      </c>
      <c r="F125" s="86">
        <f t="shared" si="3"/>
        <v>100</v>
      </c>
    </row>
    <row r="126" spans="1:6" ht="45" hidden="1" customHeight="1" x14ac:dyDescent="0.2">
      <c r="A126" s="58" t="s">
        <v>52</v>
      </c>
      <c r="B126" s="42" t="s">
        <v>10</v>
      </c>
      <c r="C126" s="81" t="s">
        <v>55</v>
      </c>
      <c r="D126" s="79">
        <v>136500</v>
      </c>
      <c r="E126" s="79">
        <v>136500</v>
      </c>
      <c r="F126" s="86">
        <f t="shared" si="3"/>
        <v>100</v>
      </c>
    </row>
    <row r="127" spans="1:6" ht="22.5" hidden="1" x14ac:dyDescent="0.2">
      <c r="A127" s="58" t="s">
        <v>56</v>
      </c>
      <c r="B127" s="42" t="s">
        <v>10</v>
      </c>
      <c r="C127" s="81" t="s">
        <v>57</v>
      </c>
      <c r="D127" s="79">
        <f>D128</f>
        <v>0</v>
      </c>
      <c r="E127" s="79">
        <f>E128</f>
        <v>0</v>
      </c>
      <c r="F127" s="86" t="e">
        <f t="shared" si="3"/>
        <v>#DIV/0!</v>
      </c>
    </row>
    <row r="128" spans="1:6" ht="27.75" hidden="1" customHeight="1" x14ac:dyDescent="0.2">
      <c r="A128" s="58" t="s">
        <v>58</v>
      </c>
      <c r="B128" s="42" t="s">
        <v>10</v>
      </c>
      <c r="C128" s="81" t="s">
        <v>180</v>
      </c>
      <c r="D128" s="79">
        <f>D129</f>
        <v>0</v>
      </c>
      <c r="E128" s="79">
        <f>E129</f>
        <v>0</v>
      </c>
      <c r="F128" s="86" t="e">
        <f t="shared" si="3"/>
        <v>#DIV/0!</v>
      </c>
    </row>
    <row r="129" spans="1:6" ht="30" hidden="1" customHeight="1" x14ac:dyDescent="0.2">
      <c r="A129" s="58" t="s">
        <v>58</v>
      </c>
      <c r="B129" s="42" t="s">
        <v>10</v>
      </c>
      <c r="C129" s="81" t="s">
        <v>181</v>
      </c>
      <c r="D129" s="79">
        <v>0</v>
      </c>
      <c r="E129" s="79">
        <v>0</v>
      </c>
      <c r="F129" s="86" t="e">
        <f t="shared" si="3"/>
        <v>#DIV/0!</v>
      </c>
    </row>
    <row r="130" spans="1:6" ht="43.5" hidden="1" customHeight="1" x14ac:dyDescent="0.25">
      <c r="A130" s="69" t="s">
        <v>54</v>
      </c>
      <c r="B130" s="51"/>
      <c r="C130" s="78" t="s">
        <v>124</v>
      </c>
      <c r="D130" s="82"/>
      <c r="E130" s="82"/>
      <c r="F130" s="86" t="e">
        <f>E130*100/D130</f>
        <v>#DIV/0!</v>
      </c>
    </row>
    <row r="131" spans="1:6" ht="15" x14ac:dyDescent="0.25">
      <c r="A131" s="69" t="s">
        <v>125</v>
      </c>
      <c r="B131" s="51"/>
      <c r="C131" s="78"/>
      <c r="D131" s="83">
        <f>D77+D25</f>
        <v>3958436</v>
      </c>
      <c r="E131" s="83">
        <f>E77+E25</f>
        <v>4029088.02</v>
      </c>
      <c r="F131" s="86">
        <f>E131*100/D131</f>
        <v>101.78484684355134</v>
      </c>
    </row>
  </sheetData>
  <mergeCells count="10">
    <mergeCell ref="A9:F9"/>
    <mergeCell ref="A8:F8"/>
    <mergeCell ref="A7:F7"/>
    <mergeCell ref="A16:F16"/>
    <mergeCell ref="F18:F20"/>
    <mergeCell ref="A18:A20"/>
    <mergeCell ref="B18:B20"/>
    <mergeCell ref="D18:D20"/>
    <mergeCell ref="E18:E20"/>
    <mergeCell ref="C18:C20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Дох- прил1</vt:lpstr>
      <vt:lpstr>'Дох- прил1'!Область_печати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lastPrinted>2023-02-28T13:45:09Z</cp:lastPrinted>
  <dcterms:created xsi:type="dcterms:W3CDTF">2013-11-14T12:35:48Z</dcterms:created>
  <dcterms:modified xsi:type="dcterms:W3CDTF">2023-02-28T13:45:13Z</dcterms:modified>
</cp:coreProperties>
</file>